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iche de passage" sheetId="1" state="visible" r:id="rId3"/>
    <sheet name="Tableau de bord" sheetId="2" state="visible" r:id="rId4"/>
    <sheet name="Paramètres" sheetId="3" state="visible" r:id="rId5"/>
    <sheet name="Mode d'emploi" sheetId="4" state="visible" r:id="rId6"/>
  </sheets>
  <definedNames>
    <definedName function="false" hidden="false" localSheetId="0" name="_xlnm.Print_Area" vbProcedure="false">'Fiche de passage'!$A$1:$O$50</definedName>
    <definedName function="false" hidden="false" localSheetId="1" name="_xlnm.Print_Area" vbProcedure="false">'Tableau de bord'!$A$1:$H$20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<sst xmlns="http://schemas.openxmlformats.org/spreadsheetml/2006/main" count="262" uniqueCount="121">
  <si>
    <t xml:space="preserve">Propreté &amp; Services Généraux</t>
  </si>
  <si>
    <t xml:space="preserve">Document : registre de traçabilité</t>
  </si>
  <si>
    <t xml:space="preserve">FICHE DE PASSAGE — NETTOYAGE DES SANITAIRES</t>
  </si>
  <si>
    <t xml:space="preserve">Traçabilité des passages : tâches contrôlées, réapprovisionnement, conformité et émargement</t>
  </si>
  <si>
    <t xml:space="preserve">Établissement</t>
  </si>
  <si>
    <t xml:space="preserve">Complexe Horizon</t>
  </si>
  <si>
    <t xml:space="preserve">Période (mois)</t>
  </si>
  <si>
    <t xml:space="preserve">Janvier 2027</t>
  </si>
  <si>
    <t xml:space="preserve">Site / Bâtiment</t>
  </si>
  <si>
    <t xml:space="preserve">Bâtiment A — Accueil public</t>
  </si>
  <si>
    <t xml:space="preserve">Responsable propreté</t>
  </si>
  <si>
    <t xml:space="preserve">M. Prévost</t>
  </si>
  <si>
    <t xml:space="preserve">REGISTRE DES PASSAGES</t>
  </si>
  <si>
    <t xml:space="preserve">Date</t>
  </si>
  <si>
    <t xml:space="preserve">Heure</t>
  </si>
  <si>
    <t xml:space="preserve">Zone / sanitaire</t>
  </si>
  <si>
    <t xml:space="preserve">Agent</t>
  </si>
  <si>
    <t xml:space="preserve">Sols</t>
  </si>
  <si>
    <t xml:space="preserve">Sanitaires (WC/urinoirs)</t>
  </si>
  <si>
    <t xml:space="preserve">Lavabos / robinet.</t>
  </si>
  <si>
    <t xml:space="preserve">Miroirs &amp; surfaces</t>
  </si>
  <si>
    <t xml:space="preserve">Poubelles</t>
  </si>
  <si>
    <t xml:space="preserve">Consommables réappro.</t>
  </si>
  <si>
    <t xml:space="preserve">État du passage</t>
  </si>
  <si>
    <t xml:space="preserve">Observations</t>
  </si>
  <si>
    <t xml:space="preserve">Visa</t>
  </si>
  <si>
    <t xml:space="preserve">Sanitaires Hommes — RDC</t>
  </si>
  <si>
    <t xml:space="preserve">A. Martin</t>
  </si>
  <si>
    <t xml:space="preserve">OK</t>
  </si>
  <si>
    <t xml:space="preserve">Non</t>
  </si>
  <si>
    <t xml:space="preserve">AM</t>
  </si>
  <si>
    <t xml:space="preserve">Sanitaires Femmes — RDC</t>
  </si>
  <si>
    <t xml:space="preserve">Oui</t>
  </si>
  <si>
    <t xml:space="preserve">Papier WC réapprovisionné</t>
  </si>
  <si>
    <t xml:space="preserve">B. Lefèvre</t>
  </si>
  <si>
    <t xml:space="preserve">BL</t>
  </si>
  <si>
    <t xml:space="preserve">Sanitaires PMR — Accueil</t>
  </si>
  <si>
    <t xml:space="preserve">Savon + essuie-mains</t>
  </si>
  <si>
    <t xml:space="preserve">C. Nguyen</t>
  </si>
  <si>
    <t xml:space="preserve">NC</t>
  </si>
  <si>
    <t xml:space="preserve">Cuvette n°2 à retraiter</t>
  </si>
  <si>
    <t xml:space="preserve">CN</t>
  </si>
  <si>
    <t xml:space="preserve">Sanitaires Hommes — Ét. 1</t>
  </si>
  <si>
    <t xml:space="preserve">Sanitaires Femmes — Ét. 1</t>
  </si>
  <si>
    <t xml:space="preserve">Miroir taché — repassage requis</t>
  </si>
  <si>
    <t xml:space="preserve">Vestiaires — Sous-sol</t>
  </si>
  <si>
    <t xml:space="preserve">D. Rossi</t>
  </si>
  <si>
    <t xml:space="preserve">Distributeur savon rechargé</t>
  </si>
  <si>
    <t xml:space="preserve">DR</t>
  </si>
  <si>
    <t xml:space="preserve">Douches — Ét. 1</t>
  </si>
  <si>
    <t xml:space="preserve">E. Diallo</t>
  </si>
  <si>
    <t xml:space="preserve">Gel douche complété</t>
  </si>
  <si>
    <t xml:space="preserve">ED</t>
  </si>
  <si>
    <t xml:space="preserve">NA</t>
  </si>
  <si>
    <t xml:space="preserve">Sols en réfection — accès fermé</t>
  </si>
  <si>
    <t xml:space="preserve">F. Moreau</t>
  </si>
  <si>
    <t xml:space="preserve">FM</t>
  </si>
  <si>
    <t xml:space="preserve">Office / tisanerie — Ét. 2</t>
  </si>
  <si>
    <t xml:space="preserve">Poubelle pleine non collectée la veille</t>
  </si>
  <si>
    <t xml:space="preserve">Papier essuie-mains</t>
  </si>
  <si>
    <t xml:space="preserve">TOTAL DES PASSAGES DU MOIS</t>
  </si>
  <si>
    <t xml:space="preserve">dont non conformes →</t>
  </si>
  <si>
    <t xml:space="preserve">Voir « Tableau de bord »</t>
  </si>
  <si>
    <t xml:space="preserve">LÉGENDE</t>
  </si>
  <si>
    <t xml:space="preserve">OK = tâche réalisée et conforme   ·   NC = non conforme / à reprendre   ·   NA = non applicable (zone fermée, absente)   ·   Consommables réappro. : Oui = réassort effectué (papier, savon, essuie-mains).</t>
  </si>
  <si>
    <t xml:space="preserve">Cellules vertes = à remplir · colonne « État du passage » calculée automatiquement · un passage est « Non conforme » dès qu'une tâche est NC. Faites émarger l'agent à chaque passage (colonne Visa).</t>
  </si>
  <si>
    <t xml:space="preserve">TABLEAU DE BORD — SUIVI DES PASSAGES</t>
  </si>
  <si>
    <t xml:space="preserve">Indicateurs calculés automatiquement à partir du registre des passages.</t>
  </si>
  <si>
    <t xml:space="preserve">Passages enregistrés</t>
  </si>
  <si>
    <t xml:space="preserve">Taux de conformité</t>
  </si>
  <si>
    <t xml:space="preserve">Non-conformités</t>
  </si>
  <si>
    <t xml:space="preserve">Réassorts consommables</t>
  </si>
  <si>
    <t xml:space="preserve">Tâches réalisées (OK)</t>
  </si>
  <si>
    <t xml:space="preserve">Passages « N.A. »</t>
  </si>
  <si>
    <t xml:space="preserve">PASSAGES PAR ZONE</t>
  </si>
  <si>
    <t xml:space="preserve">PASSAGES PAR AGENT</t>
  </si>
  <si>
    <t xml:space="preserve">Zone</t>
  </si>
  <si>
    <t xml:space="preserve">Nb</t>
  </si>
  <si>
    <t xml:space="preserve">Total</t>
  </si>
  <si>
    <t xml:space="preserve">PARAMÈTRES — LISTES DE RÉFÉRENCE</t>
  </si>
  <si>
    <t xml:space="preserve">Adaptez ces listes à votre site. Elles alimentent les menus déroulants et le tableau de bord.</t>
  </si>
  <si>
    <t xml:space="preserve">ZONES / SANITAIRES</t>
  </si>
  <si>
    <t xml:space="preserve">AGENTS</t>
  </si>
  <si>
    <t xml:space="preserve">CODES DE CONTRÔLE</t>
  </si>
  <si>
    <t xml:space="preserve">Tâche réalisée et conforme</t>
  </si>
  <si>
    <t xml:space="preserve">Non conforme / à reprendre</t>
  </si>
  <si>
    <t xml:space="preserve">Non applicable (zone fermée…)</t>
  </si>
  <si>
    <t xml:space="preserve">CONSOMMABLES RÉASSORT</t>
  </si>
  <si>
    <t xml:space="preserve">Réassort effectué ce passage</t>
  </si>
  <si>
    <t xml:space="preserve">Pas de réassort nécessaire</t>
  </si>
  <si>
    <t xml:space="preserve">CRÉNEAUX INDICATIFS</t>
  </si>
  <si>
    <t xml:space="preserve">07:00 — ouverture</t>
  </si>
  <si>
    <t xml:space="preserve">10:00</t>
  </si>
  <si>
    <t xml:space="preserve">12:00 — après affluence</t>
  </si>
  <si>
    <t xml:space="preserve">14:00</t>
  </si>
  <si>
    <t xml:space="preserve">16:00</t>
  </si>
  <si>
    <t xml:space="preserve">18:00 — fermeture</t>
  </si>
  <si>
    <t xml:space="preserve">MODE D'EMPLOI</t>
  </si>
  <si>
    <t xml:space="preserve">Fiche de passage — nettoyage des sanitaires</t>
  </si>
  <si>
    <t xml:space="preserve">À QUOI SERT CE CLASSEUR</t>
  </si>
  <si>
    <t xml:space="preserve">La fiche de passage trace chaque intervention de nettoyage des sanitaires : qui est passé, quand, dans quelle zone, quelles tâches ont été réalisées, si un réassort de consommables a été fait, et si le passage est conforme. Elle sert de preuve de traçabilité et de support d'affichage/émargement.</t>
  </si>
  <si>
    <t xml:space="preserve">LES QUATRE ONGLETS</t>
  </si>
  <si>
    <t xml:space="preserve">• Fiche de passage : le registre à remplir passage par passage.</t>
  </si>
  <si>
    <t xml:space="preserve">• Tableau de bord : indicateurs automatiques (nombre de passages, taux de conformité, réassorts, passages par zone et par agent).</t>
  </si>
  <si>
    <t xml:space="preserve">• Paramètres : vos listes (zones, agents, codes de contrôle). Elles alimentent les menus déroulants et le tableau de bord.</t>
  </si>
  <si>
    <t xml:space="preserve">• Mode d'emploi : cette page.</t>
  </si>
  <si>
    <t xml:space="preserve">COMMENT L'UTILISER</t>
  </si>
  <si>
    <t xml:space="preserve">1. Dans Paramètres, saisissez vos zones et vos agents.</t>
  </si>
  <si>
    <t xml:space="preserve">2. En haut de la fiche, renseignez l'établissement, le site, le mois et le responsable.</t>
  </si>
  <si>
    <t xml:space="preserve">3. À chaque passage, ajoutez une ligne : date, heure, zone et agent (menus déroulants).</t>
  </si>
  <si>
    <t xml:space="preserve">4. Pour chaque tâche (sols, sanitaires, lavabos, miroirs, poubelles), choisissez OK, NC ou NA.</t>
  </si>
  <si>
    <t xml:space="preserve">5. Indiquez si un réassort de consommables a été effectué (Oui/Non) et ajoutez une observation si besoin.</t>
  </si>
  <si>
    <t xml:space="preserve">6. La colonne « État du passage » se calcule seule : Non conforme dès qu'une tâche est NC, sinon Conforme (ou N.A.).</t>
  </si>
  <si>
    <t xml:space="preserve">7. Faites émarger l'agent dans la colonne Visa.</t>
  </si>
  <si>
    <t xml:space="preserve">CODE COULEUR</t>
  </si>
  <si>
    <t xml:space="preserve">• Cellules vertes = à remplir.   • Colonne État = calculée, ne pas écraser.   • En-têtes colorés = structure, à ne pas modifier.</t>
  </si>
  <si>
    <t xml:space="preserve">BONNES PRATIQUES</t>
  </si>
  <si>
    <t xml:space="preserve">• Utilisez un onglet (une copie du fichier) par mois pour garder un historique clair.</t>
  </si>
  <si>
    <t xml:space="preserve">• Adaptez les créneaux à vos pics d'affluence.</t>
  </si>
  <si>
    <t xml:space="preserve">• Traitez les lignes « Non conforme » en priorité et notez l'action corrective en observation.</t>
  </si>
  <si>
    <t xml:space="preserve">• Imprimez la fiche en A4 paysage pour l'affichage et l'émargement papier si besoin.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</si>
</sst>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[$-40C]dd/mm/yyyy"/>
    <numFmt numFmtId="166" formatCode="[$-40C]hh:mm"/>
    <numFmt numFmtId="167" formatCode="[$-40C]#,##0"/>
    <numFmt numFmtId="168" formatCode="[$-40C]0.0%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Calibri"/>
      <family val="0"/>
      <charset val="1"/>
    </font>
    <font>
      <sz val="9"/>
      <color rgb="FFC7E6D6"/>
      <name val="Calibri"/>
      <family val="0"/>
      <charset val="1"/>
    </font>
    <font>
      <b val="true"/>
      <sz val="19"/>
      <color rgb="FFFFFFFF"/>
      <name val="Calibri"/>
      <family val="0"/>
      <charset val="1"/>
    </font>
    <font>
      <i val="true"/>
      <sz val="10"/>
      <color rgb="FFFFFFFF"/>
      <name val="Calibri"/>
      <family val="0"/>
      <charset val="1"/>
    </font>
    <font>
      <b val="true"/>
      <sz val="10"/>
      <color rgb="FF17352B"/>
      <name val="Calibri"/>
      <family val="0"/>
      <charset val="1"/>
    </font>
    <font>
      <sz val="10"/>
      <color rgb="FF1F5673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9"/>
      <color rgb="FFFFFFFF"/>
      <name val="Calibri"/>
      <family val="0"/>
      <charset val="1"/>
    </font>
    <font>
      <b val="true"/>
      <sz val="10"/>
      <color rgb="FF1F5673"/>
      <name val="Calibri"/>
      <family val="0"/>
      <charset val="1"/>
    </font>
    <font>
      <b val="true"/>
      <sz val="11"/>
      <color rgb="FF17352B"/>
      <name val="Calibri"/>
      <family val="0"/>
      <charset val="1"/>
    </font>
    <font>
      <b val="true"/>
      <sz val="11"/>
      <color rgb="FFB3392A"/>
      <name val="Calibri"/>
      <family val="0"/>
      <charset val="1"/>
    </font>
    <font>
      <i val="true"/>
      <sz val="9"/>
      <color rgb="FF63726C"/>
      <name val="Calibri"/>
      <family val="0"/>
      <charset val="1"/>
    </font>
    <font>
      <sz val="9"/>
      <color rgb="FF63726C"/>
      <name val="Calibri"/>
      <family val="0"/>
      <charset val="1"/>
    </font>
    <font>
      <b val="true"/>
      <sz val="17"/>
      <color rgb="FFFFFFFF"/>
      <name val="Calibri"/>
      <family val="0"/>
      <charset val="1"/>
    </font>
    <font>
      <b val="true"/>
      <sz val="20"/>
      <color rgb="FF17352B"/>
      <name val="Calibri"/>
      <family val="0"/>
      <charset val="1"/>
    </font>
    <font>
      <b val="true"/>
      <sz val="20"/>
      <color rgb="FFE9765B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sz val="10"/>
      <color rgb="FF17352B"/>
      <name val="Calibri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5"/>
      <color rgb="FFFFFFFF"/>
      <name val="Calibri"/>
      <family val="0"/>
      <charset val="1"/>
    </font>
    <font>
      <b val="true"/>
      <sz val="10.5"/>
      <color rgb="FFFFFFFF"/>
      <name val="Calibri"/>
      <family val="0"/>
      <charset val="1"/>
    </font>
    <font>
      <b val="true"/>
      <sz val="10"/>
      <color rgb="FF15773F"/>
      <name val="Calibri"/>
      <family val="0"/>
      <charset val="1"/>
    </font>
    <font>
      <b val="true"/>
      <sz val="10"/>
      <color rgb="FFB3392A"/>
      <name val="Calibri"/>
      <family val="0"/>
      <charset val="1"/>
    </font>
    <font>
      <b val="true"/>
      <sz val="10"/>
      <color rgb="FF8A6410"/>
      <name val="Calibri"/>
      <family val="0"/>
      <charset val="1"/>
    </font>
    <font>
      <b val="true"/>
      <sz val="18"/>
      <color rgb="FFFFFFFF"/>
      <name val="Calibri"/>
      <family val="0"/>
      <charset val="1"/>
    </font>
    <font>
      <b val="true"/>
      <sz val="11"/>
      <color rgb="FF1B7A54"/>
      <name val="Calibri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0F4C3A"/>
        <bgColor rgb="FF17352B"/>
      </patternFill>
    </fill>
    <fill>
      <patternFill patternType="solid">
        <fgColor rgb="FF1B7A54"/>
        <bgColor rgb="FF15773F"/>
      </patternFill>
    </fill>
    <fill>
      <patternFill patternType="solid">
        <fgColor rgb="FFEEF5F1"/>
        <bgColor rgb="FFE9F6EF"/>
      </patternFill>
    </fill>
    <fill>
      <patternFill patternType="solid">
        <fgColor rgb="FFE9F6EF"/>
        <bgColor rgb="FFEEF5F1"/>
      </patternFill>
    </fill>
    <fill>
      <patternFill patternType="solid">
        <fgColor rgb="FF2E9E70"/>
        <bgColor rgb="FF1B7A54"/>
      </patternFill>
    </fill>
    <fill>
      <patternFill patternType="solid">
        <fgColor rgb="FFFFFFFF"/>
        <bgColor rgb="FFEEF5F1"/>
      </patternFill>
    </fill>
    <fill>
      <patternFill patternType="solid">
        <fgColor rgb="FFD6ECE0"/>
        <bgColor rgb="FFD8EFE2"/>
      </patternFill>
    </fill>
    <fill>
      <patternFill patternType="solid">
        <fgColor rgb="FFE9765B"/>
        <bgColor rgb="FFFF6600"/>
      </patternFill>
    </fill>
    <fill>
      <patternFill patternType="solid">
        <fgColor rgb="FFD8EFE2"/>
        <bgColor rgb="FFD6ECE0"/>
      </patternFill>
    </fill>
    <fill>
      <patternFill patternType="solid">
        <fgColor rgb="FFF6D6D1"/>
        <bgColor rgb="FFF6E2B8"/>
      </patternFill>
    </fill>
    <fill>
      <patternFill patternType="solid">
        <fgColor rgb="FFE6EAE8"/>
        <bgColor rgb="FFD8EFE2"/>
      </patternFill>
    </fill>
    <fill>
      <patternFill patternType="solid">
        <fgColor rgb="FFF6E2B8"/>
        <bgColor rgb="FFF6D6D1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BBD0C7"/>
      </left>
      <right style="thin">
        <color rgb="FFBBD0C7"/>
      </right>
      <top style="thin">
        <color rgb="FFBBD0C7"/>
      </top>
      <bottom style="thin">
        <color rgb="FFBBD0C7"/>
      </bottom>
      <diagonal/>
    </border>
    <border diagonalUp="false" diagonalDown="false">
      <left/>
      <right/>
      <top/>
      <bottom style="medium">
        <color rgb="FFE9765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3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4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9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9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1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0" fillId="6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7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8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8" fillId="8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3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25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6" fillId="1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7" fillId="11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1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1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30" fillId="4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1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4">
    <dxf>
      <font>
        <name val="Calibri"/>
        <charset val="1"/>
        <family val="0"/>
        <b val="1"/>
        <color rgb="FF15773F"/>
        <sz val="10"/>
      </font>
      <fill>
        <patternFill>
          <bgColor rgb="FFD8EFE2"/>
        </patternFill>
      </fill>
    </dxf>
    <dxf>
      <font>
        <name val="Calibri"/>
        <charset val="1"/>
        <family val="0"/>
        <b val="1"/>
        <color rgb="FFB3392A"/>
        <sz val="10"/>
      </font>
      <fill>
        <patternFill>
          <bgColor rgb="FFF6D6D1"/>
        </patternFill>
      </fill>
    </dxf>
    <dxf>
      <font>
        <name val="Calibri"/>
        <charset val="1"/>
        <family val="0"/>
        <color rgb="FF63726C"/>
        <sz val="10"/>
      </font>
      <fill>
        <patternFill>
          <bgColor rgb="FFE6EAE8"/>
        </patternFill>
      </fill>
    </dxf>
    <dxf>
      <font>
        <name val="Calibri"/>
        <charset val="1"/>
        <family val="0"/>
        <b val="1"/>
        <color rgb="FF8A6410"/>
        <sz val="10"/>
      </font>
      <fill>
        <patternFill>
          <bgColor rgb="FFF6E2B8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5773F"/>
      <rgbColor rgb="FF000080"/>
      <rgbColor rgb="FF8A6410"/>
      <rgbColor rgb="FF800080"/>
      <rgbColor rgb="FF1B7A54"/>
      <rgbColor rgb="FFBBD0C7"/>
      <rgbColor rgb="FF878787"/>
      <rgbColor rgb="FF9999FF"/>
      <rgbColor rgb="FF993366"/>
      <rgbColor rgb="FFEEF5F1"/>
      <rgbColor rgb="FFE9F6EF"/>
      <rgbColor rgb="FF660066"/>
      <rgbColor rgb="FFE9765B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6ECE0"/>
      <rgbColor rgb="FFD8EFE2"/>
      <rgbColor rgb="FFE6EAE8"/>
      <rgbColor rgb="FFC7E6D6"/>
      <rgbColor rgb="FFF6D6D1"/>
      <rgbColor rgb="FFCC99FF"/>
      <rgbColor rgb="FFF6E2B8"/>
      <rgbColor rgb="FF4F81BD"/>
      <rgbColor rgb="FF33CCCC"/>
      <rgbColor rgb="FF99CC00"/>
      <rgbColor rgb="FFFFCC00"/>
      <rgbColor rgb="FFFF9900"/>
      <rgbColor rgb="FFFF6600"/>
      <rgbColor rgb="FF63726C"/>
      <rgbColor rgb="FF969696"/>
      <rgbColor rgb="FF0F4C3A"/>
      <rgbColor rgb="FF2E9E70"/>
      <rgbColor rgb="FF003300"/>
      <rgbColor rgb="FF333300"/>
      <rgbColor rgb="FFB3392A"/>
      <rgbColor rgb="FF993366"/>
      <rgbColor rgb="FF1F5673"/>
      <rgbColor rgb="FF17352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Passages par zone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clustered"/>
        <c:varyColors val="0"/>
        <c:ser>
          <c:idx val="0"/>
          <c:order val="0"/>
          <c:tx>
            <c:strRef>
              <c:f>'Tableau de bord'!C12</c:f>
              <c:strCache>
                <c:ptCount val="1"/>
                <c:pt idx="0">
                  <c:v>Nb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'Tableau de bord'!$B$13:$B$20</c:f>
              <c:strCache>
                <c:ptCount val="8"/>
                <c:pt idx="0">
                  <c:v>Sanitaires Hommes — RDC</c:v>
                </c:pt>
                <c:pt idx="1">
                  <c:v>Sanitaires Femmes — RDC</c:v>
                </c:pt>
                <c:pt idx="2">
                  <c:v>Sanitaires Hommes — Ét. 1</c:v>
                </c:pt>
                <c:pt idx="3">
                  <c:v>Sanitaires Femmes — Ét. 1</c:v>
                </c:pt>
                <c:pt idx="4">
                  <c:v>Sanitaires PMR — Accueil</c:v>
                </c:pt>
                <c:pt idx="5">
                  <c:v>Vestiaires — Sous-sol</c:v>
                </c:pt>
                <c:pt idx="6">
                  <c:v>Douches — Ét. 1</c:v>
                </c:pt>
                <c:pt idx="7">
                  <c:v>Office / tisanerie — Ét. 2</c:v>
                </c:pt>
              </c:strCache>
            </c:strRef>
          </c:cat>
          <c:val>
            <c:numRef>
              <c:f>'Tableau de bord'!$C$13:$C$20</c:f>
              <c:numCache>
                <c:formatCode>[$-40C]#,##0</c:formatCode>
                <c:ptCount val="8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2</c:v>
                </c:pt>
                <c:pt idx="4">
                  <c:v>2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</c:numCache>
            </c:numRef>
          </c:val>
        </c:ser>
        <c:gapWidth val="150"/>
        <c:overlap val="0"/>
        <c:axId val="53262641"/>
        <c:axId val="29543357"/>
      </c:barChart>
      <c:catAx>
        <c:axId val="5326264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29543357"/>
        <c:crosses val="autoZero"/>
        <c:auto val="1"/>
        <c:lblAlgn val="ctr"/>
        <c:lblOffset val="100"/>
        <c:noMultiLvlLbl val="0"/>
      </c:catAx>
      <c:valAx>
        <c:axId val="29543357"/>
        <c:scaling>
          <c:orientation val="minMax"/>
        </c:scaling>
        <c:delete val="0"/>
        <c:axPos val="l"/>
        <c:numFmt formatCode="[$-40C]#,##0" sourceLinked="1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3262641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4</xdr:col>
      <xdr:colOff>0</xdr:colOff>
      <xdr:row>20</xdr:row>
      <xdr:rowOff>0</xdr:rowOff>
    </xdr:from>
    <xdr:to>
      <xdr:col>9</xdr:col>
      <xdr:colOff>207360</xdr:colOff>
      <xdr:row>33</xdr:row>
      <xdr:rowOff>115200</xdr:rowOff>
    </xdr:to>
    <xdr:graphicFrame>
      <xdr:nvGraphicFramePr>
        <xdr:cNvPr id="0" name="Chart 1"/>
        <xdr:cNvGraphicFramePr/>
      </xdr:nvGraphicFramePr>
      <xdr:xfrm>
        <a:off x="2903760" y="4000680"/>
        <a:ext cx="4859640" cy="2591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N5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9" topLeftCell="B10" activePane="bottomRight" state="frozen"/>
      <selection pane="topLeft" activeCell="A1" activeCellId="0" sqref="A1"/>
      <selection pane="topRight" activeCell="B1" activeCellId="0" sqref="B1"/>
      <selection pane="bottomLeft" activeCell="A10" activeCellId="0" sqref="A10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12"/>
    <col collapsed="false" customWidth="true" hidden="false" outlineLevel="0" max="3" min="3" style="0" width="8"/>
    <col collapsed="false" customWidth="true" hidden="false" outlineLevel="0" max="4" min="4" style="0" width="22"/>
    <col collapsed="false" customWidth="true" hidden="false" outlineLevel="0" max="5" min="5" style="0" width="15"/>
    <col collapsed="false" customWidth="true" hidden="false" outlineLevel="0" max="6" min="6" style="0" width="7.5"/>
    <col collapsed="false" customWidth="true" hidden="false" outlineLevel="0" max="8" min="7" style="0" width="11"/>
    <col collapsed="false" customWidth="true" hidden="false" outlineLevel="0" max="10" min="9" style="0" width="10.51"/>
    <col collapsed="false" customWidth="true" hidden="false" outlineLevel="0" max="11" min="11" style="0" width="12"/>
    <col collapsed="false" customWidth="true" hidden="false" outlineLevel="0" max="12" min="12" style="0" width="14"/>
    <col collapsed="false" customWidth="true" hidden="false" outlineLevel="0" max="13" min="13" style="0" width="28"/>
    <col collapsed="false" customWidth="true" hidden="false" outlineLevel="0" max="14" min="14" style="0" width="9"/>
    <col collapsed="false" customWidth="true" hidden="false" outlineLevel="0" max="15" min="15" style="0" width="2.2"/>
  </cols>
  <sheetData>
    <row r="1" customFormat="false" ht="19.5" hidden="false" customHeight="true" outlineLevel="0" collapsed="false">
      <c r="B1" s="1" t="s">
        <v>0</v>
      </c>
      <c r="C1" s="1"/>
      <c r="D1" s="1"/>
      <c r="E1" s="1"/>
      <c r="F1" s="1"/>
      <c r="G1" s="2" t="s">
        <v>1</v>
      </c>
      <c r="H1" s="2"/>
      <c r="I1" s="2"/>
      <c r="J1" s="2"/>
      <c r="K1" s="2"/>
      <c r="L1" s="2"/>
      <c r="M1" s="2"/>
      <c r="N1" s="2"/>
    </row>
    <row r="2" customFormat="false" ht="30" hidden="false" customHeight="true" outlineLevel="0" collapsed="false"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customFormat="false" ht="15.75" hidden="false" customHeight="true" outlineLevel="0" collapsed="false">
      <c r="B3" s="4" t="s">
        <v>3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customFormat="false" ht="6" hidden="false" customHeight="true" outlineLevel="0" collapsed="false"/>
    <row r="5" customFormat="false" ht="15" hidden="false" customHeight="false" outlineLevel="0" collapsed="false">
      <c r="B5" s="5" t="s">
        <v>4</v>
      </c>
      <c r="C5" s="5"/>
      <c r="D5" s="6" t="s">
        <v>5</v>
      </c>
      <c r="E5" s="6"/>
      <c r="F5" s="6"/>
      <c r="G5" s="6"/>
      <c r="H5" s="5" t="s">
        <v>6</v>
      </c>
      <c r="I5" s="5"/>
      <c r="J5" s="6" t="s">
        <v>7</v>
      </c>
      <c r="K5" s="6"/>
      <c r="L5" s="6"/>
      <c r="M5" s="6"/>
      <c r="N5" s="6"/>
    </row>
    <row r="6" customFormat="false" ht="15" hidden="false" customHeight="false" outlineLevel="0" collapsed="false">
      <c r="B6" s="5" t="s">
        <v>8</v>
      </c>
      <c r="C6" s="5"/>
      <c r="D6" s="6" t="s">
        <v>9</v>
      </c>
      <c r="E6" s="6"/>
      <c r="F6" s="6"/>
      <c r="G6" s="6"/>
      <c r="H6" s="5" t="s">
        <v>10</v>
      </c>
      <c r="I6" s="5"/>
      <c r="J6" s="6" t="s">
        <v>11</v>
      </c>
      <c r="K6" s="6"/>
      <c r="L6" s="6"/>
      <c r="M6" s="6"/>
      <c r="N6" s="6"/>
    </row>
    <row r="7" customFormat="false" ht="6" hidden="false" customHeight="true" outlineLevel="0" collapsed="false"/>
    <row r="8" customFormat="false" ht="18" hidden="false" customHeight="true" outlineLevel="0" collapsed="false">
      <c r="B8" s="7" t="s">
        <v>12</v>
      </c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customFormat="false" ht="39.75" hidden="false" customHeight="true" outlineLevel="0" collapsed="false">
      <c r="B9" s="8" t="s">
        <v>13</v>
      </c>
      <c r="C9" s="8" t="s">
        <v>14</v>
      </c>
      <c r="D9" s="8" t="s">
        <v>15</v>
      </c>
      <c r="E9" s="8" t="s">
        <v>16</v>
      </c>
      <c r="F9" s="8" t="s">
        <v>17</v>
      </c>
      <c r="G9" s="8" t="s">
        <v>18</v>
      </c>
      <c r="H9" s="8" t="s">
        <v>19</v>
      </c>
      <c r="I9" s="8" t="s">
        <v>20</v>
      </c>
      <c r="J9" s="8" t="s">
        <v>21</v>
      </c>
      <c r="K9" s="8" t="s">
        <v>22</v>
      </c>
      <c r="L9" s="8" t="s">
        <v>23</v>
      </c>
      <c r="M9" s="8" t="s">
        <v>24</v>
      </c>
      <c r="N9" s="8" t="s">
        <v>25</v>
      </c>
    </row>
    <row r="10" customFormat="false" ht="15" hidden="false" customHeight="false" outlineLevel="0" collapsed="false">
      <c r="B10" s="9" t="n">
        <v>46391</v>
      </c>
      <c r="C10" s="10" t="n">
        <v>0.302083333333333</v>
      </c>
      <c r="D10" s="6" t="s">
        <v>26</v>
      </c>
      <c r="E10" s="6" t="s">
        <v>27</v>
      </c>
      <c r="F10" s="11" t="s">
        <v>28</v>
      </c>
      <c r="G10" s="11" t="s">
        <v>28</v>
      </c>
      <c r="H10" s="11" t="s">
        <v>28</v>
      </c>
      <c r="I10" s="11" t="s">
        <v>28</v>
      </c>
      <c r="J10" s="11" t="s">
        <v>28</v>
      </c>
      <c r="K10" s="12" t="s">
        <v>29</v>
      </c>
      <c r="L10" s="13" t="str">
        <f aca="false">IF($B10="","",IF(COUNTIF($F10:$J10,"NC")&gt;0,"Non conforme",IF(COUNTIF($F10:$J10,"OK")=0,"N.A.","Conforme")))</f>
        <v>Conforme</v>
      </c>
      <c r="M10" s="6"/>
      <c r="N10" s="12" t="s">
        <v>30</v>
      </c>
    </row>
    <row r="11" customFormat="false" ht="15" hidden="false" customHeight="false" outlineLevel="0" collapsed="false">
      <c r="B11" s="9" t="n">
        <v>46391</v>
      </c>
      <c r="C11" s="10" t="n">
        <v>0.3125</v>
      </c>
      <c r="D11" s="6" t="s">
        <v>31</v>
      </c>
      <c r="E11" s="6" t="s">
        <v>27</v>
      </c>
      <c r="F11" s="11" t="s">
        <v>28</v>
      </c>
      <c r="G11" s="11" t="s">
        <v>28</v>
      </c>
      <c r="H11" s="11" t="s">
        <v>28</v>
      </c>
      <c r="I11" s="11" t="s">
        <v>28</v>
      </c>
      <c r="J11" s="11" t="s">
        <v>28</v>
      </c>
      <c r="K11" s="12" t="s">
        <v>32</v>
      </c>
      <c r="L11" s="13" t="str">
        <f aca="false">IF($B11="","",IF(COUNTIF($F11:$J11,"NC")&gt;0,"Non conforme",IF(COUNTIF($F11:$J11,"OK")=0,"N.A.","Conforme")))</f>
        <v>Conforme</v>
      </c>
      <c r="M11" s="6" t="s">
        <v>33</v>
      </c>
      <c r="N11" s="12" t="s">
        <v>30</v>
      </c>
    </row>
    <row r="12" customFormat="false" ht="15" hidden="false" customHeight="false" outlineLevel="0" collapsed="false">
      <c r="B12" s="9" t="n">
        <v>46391</v>
      </c>
      <c r="C12" s="10" t="n">
        <v>0.506944444444444</v>
      </c>
      <c r="D12" s="6" t="s">
        <v>26</v>
      </c>
      <c r="E12" s="6" t="s">
        <v>34</v>
      </c>
      <c r="F12" s="11" t="s">
        <v>28</v>
      </c>
      <c r="G12" s="11" t="s">
        <v>28</v>
      </c>
      <c r="H12" s="11" t="s">
        <v>28</v>
      </c>
      <c r="I12" s="11" t="s">
        <v>28</v>
      </c>
      <c r="J12" s="11" t="s">
        <v>28</v>
      </c>
      <c r="K12" s="12" t="s">
        <v>29</v>
      </c>
      <c r="L12" s="13" t="str">
        <f aca="false">IF($B12="","",IF(COUNTIF($F12:$J12,"NC")&gt;0,"Non conforme",IF(COUNTIF($F12:$J12,"OK")=0,"N.A.","Conforme")))</f>
        <v>Conforme</v>
      </c>
      <c r="M12" s="6"/>
      <c r="N12" s="12" t="s">
        <v>35</v>
      </c>
    </row>
    <row r="13" customFormat="false" ht="15" hidden="false" customHeight="false" outlineLevel="0" collapsed="false">
      <c r="B13" s="9" t="n">
        <v>46391</v>
      </c>
      <c r="C13" s="10" t="n">
        <v>0.517361111111111</v>
      </c>
      <c r="D13" s="6" t="s">
        <v>36</v>
      </c>
      <c r="E13" s="6" t="s">
        <v>34</v>
      </c>
      <c r="F13" s="11" t="s">
        <v>28</v>
      </c>
      <c r="G13" s="11" t="s">
        <v>28</v>
      </c>
      <c r="H13" s="11" t="s">
        <v>28</v>
      </c>
      <c r="I13" s="11" t="s">
        <v>28</v>
      </c>
      <c r="J13" s="11" t="s">
        <v>28</v>
      </c>
      <c r="K13" s="12" t="s">
        <v>32</v>
      </c>
      <c r="L13" s="13" t="str">
        <f aca="false">IF($B13="","",IF(COUNTIF($F13:$J13,"NC")&gt;0,"Non conforme",IF(COUNTIF($F13:$J13,"OK")=0,"N.A.","Conforme")))</f>
        <v>Conforme</v>
      </c>
      <c r="M13" s="6" t="s">
        <v>37</v>
      </c>
      <c r="N13" s="12" t="s">
        <v>35</v>
      </c>
    </row>
    <row r="14" customFormat="false" ht="15" hidden="false" customHeight="false" outlineLevel="0" collapsed="false">
      <c r="B14" s="9" t="n">
        <v>46391</v>
      </c>
      <c r="C14" s="10" t="n">
        <v>0.736111111111111</v>
      </c>
      <c r="D14" s="6" t="s">
        <v>31</v>
      </c>
      <c r="E14" s="6" t="s">
        <v>38</v>
      </c>
      <c r="F14" s="11" t="s">
        <v>28</v>
      </c>
      <c r="G14" s="11" t="s">
        <v>39</v>
      </c>
      <c r="H14" s="11" t="s">
        <v>28</v>
      </c>
      <c r="I14" s="11" t="s">
        <v>28</v>
      </c>
      <c r="J14" s="11" t="s">
        <v>28</v>
      </c>
      <c r="K14" s="12" t="s">
        <v>29</v>
      </c>
      <c r="L14" s="13" t="str">
        <f aca="false">IF($B14="","",IF(COUNTIF($F14:$J14,"NC")&gt;0,"Non conforme",IF(COUNTIF($F14:$J14,"OK")=0,"N.A.","Conforme")))</f>
        <v>Non conforme</v>
      </c>
      <c r="M14" s="6" t="s">
        <v>40</v>
      </c>
      <c r="N14" s="12" t="s">
        <v>41</v>
      </c>
    </row>
    <row r="15" customFormat="false" ht="15" hidden="false" customHeight="false" outlineLevel="0" collapsed="false">
      <c r="B15" s="9" t="n">
        <v>46392</v>
      </c>
      <c r="C15" s="10" t="n">
        <v>0.305555555555556</v>
      </c>
      <c r="D15" s="6" t="s">
        <v>42</v>
      </c>
      <c r="E15" s="6" t="s">
        <v>27</v>
      </c>
      <c r="F15" s="11" t="s">
        <v>28</v>
      </c>
      <c r="G15" s="11" t="s">
        <v>28</v>
      </c>
      <c r="H15" s="11" t="s">
        <v>28</v>
      </c>
      <c r="I15" s="11" t="s">
        <v>28</v>
      </c>
      <c r="J15" s="11" t="s">
        <v>28</v>
      </c>
      <c r="K15" s="12" t="s">
        <v>29</v>
      </c>
      <c r="L15" s="13" t="str">
        <f aca="false">IF($B15="","",IF(COUNTIF($F15:$J15,"NC")&gt;0,"Non conforme",IF(COUNTIF($F15:$J15,"OK")=0,"N.A.","Conforme")))</f>
        <v>Conforme</v>
      </c>
      <c r="M15" s="6"/>
      <c r="N15" s="12" t="s">
        <v>30</v>
      </c>
    </row>
    <row r="16" customFormat="false" ht="15" hidden="false" customHeight="false" outlineLevel="0" collapsed="false">
      <c r="B16" s="9" t="n">
        <v>46392</v>
      </c>
      <c r="C16" s="10" t="n">
        <v>0.315972222222222</v>
      </c>
      <c r="D16" s="6" t="s">
        <v>43</v>
      </c>
      <c r="E16" s="6" t="s">
        <v>27</v>
      </c>
      <c r="F16" s="11" t="s">
        <v>28</v>
      </c>
      <c r="G16" s="11" t="s">
        <v>28</v>
      </c>
      <c r="H16" s="11" t="s">
        <v>28</v>
      </c>
      <c r="I16" s="11" t="s">
        <v>39</v>
      </c>
      <c r="J16" s="11" t="s">
        <v>28</v>
      </c>
      <c r="K16" s="12" t="s">
        <v>29</v>
      </c>
      <c r="L16" s="13" t="str">
        <f aca="false">IF($B16="","",IF(COUNTIF($F16:$J16,"NC")&gt;0,"Non conforme",IF(COUNTIF($F16:$J16,"OK")=0,"N.A.","Conforme")))</f>
        <v>Non conforme</v>
      </c>
      <c r="M16" s="6" t="s">
        <v>44</v>
      </c>
      <c r="N16" s="12" t="s">
        <v>30</v>
      </c>
    </row>
    <row r="17" customFormat="false" ht="15" hidden="false" customHeight="false" outlineLevel="0" collapsed="false">
      <c r="B17" s="9" t="n">
        <v>46392</v>
      </c>
      <c r="C17" s="10" t="n">
        <v>0.510416666666667</v>
      </c>
      <c r="D17" s="6" t="s">
        <v>45</v>
      </c>
      <c r="E17" s="6" t="s">
        <v>46</v>
      </c>
      <c r="F17" s="11" t="s">
        <v>28</v>
      </c>
      <c r="G17" s="11" t="s">
        <v>28</v>
      </c>
      <c r="H17" s="11" t="s">
        <v>28</v>
      </c>
      <c r="I17" s="11" t="s">
        <v>28</v>
      </c>
      <c r="J17" s="11" t="s">
        <v>28</v>
      </c>
      <c r="K17" s="12" t="s">
        <v>32</v>
      </c>
      <c r="L17" s="13" t="str">
        <f aca="false">IF($B17="","",IF(COUNTIF($F17:$J17,"NC")&gt;0,"Non conforme",IF(COUNTIF($F17:$J17,"OK")=0,"N.A.","Conforme")))</f>
        <v>Conforme</v>
      </c>
      <c r="M17" s="6" t="s">
        <v>47</v>
      </c>
      <c r="N17" s="12" t="s">
        <v>48</v>
      </c>
    </row>
    <row r="18" customFormat="false" ht="15" hidden="false" customHeight="false" outlineLevel="0" collapsed="false">
      <c r="B18" s="9" t="n">
        <v>46392</v>
      </c>
      <c r="C18" s="10" t="n">
        <v>0.75</v>
      </c>
      <c r="D18" s="6" t="s">
        <v>26</v>
      </c>
      <c r="E18" s="6" t="s">
        <v>38</v>
      </c>
      <c r="F18" s="11" t="s">
        <v>28</v>
      </c>
      <c r="G18" s="11" t="s">
        <v>28</v>
      </c>
      <c r="H18" s="11" t="s">
        <v>28</v>
      </c>
      <c r="I18" s="11" t="s">
        <v>28</v>
      </c>
      <c r="J18" s="11" t="s">
        <v>28</v>
      </c>
      <c r="K18" s="12" t="s">
        <v>29</v>
      </c>
      <c r="L18" s="13" t="str">
        <f aca="false">IF($B18="","",IF(COUNTIF($F18:$J18,"NC")&gt;0,"Non conforme",IF(COUNTIF($F18:$J18,"OK")=0,"N.A.","Conforme")))</f>
        <v>Conforme</v>
      </c>
      <c r="M18" s="6"/>
      <c r="N18" s="12" t="s">
        <v>41</v>
      </c>
    </row>
    <row r="19" customFormat="false" ht="15" hidden="false" customHeight="false" outlineLevel="0" collapsed="false">
      <c r="B19" s="9" t="n">
        <v>46393</v>
      </c>
      <c r="C19" s="10" t="n">
        <v>0.309027777777778</v>
      </c>
      <c r="D19" s="6" t="s">
        <v>49</v>
      </c>
      <c r="E19" s="6" t="s">
        <v>50</v>
      </c>
      <c r="F19" s="11" t="s">
        <v>28</v>
      </c>
      <c r="G19" s="11" t="s">
        <v>28</v>
      </c>
      <c r="H19" s="11" t="s">
        <v>28</v>
      </c>
      <c r="I19" s="11" t="s">
        <v>28</v>
      </c>
      <c r="J19" s="11" t="s">
        <v>28</v>
      </c>
      <c r="K19" s="12" t="s">
        <v>32</v>
      </c>
      <c r="L19" s="13" t="str">
        <f aca="false">IF($B19="","",IF(COUNTIF($F19:$J19,"NC")&gt;0,"Non conforme",IF(COUNTIF($F19:$J19,"OK")=0,"N.A.","Conforme")))</f>
        <v>Conforme</v>
      </c>
      <c r="M19" s="6" t="s">
        <v>51</v>
      </c>
      <c r="N19" s="12" t="s">
        <v>52</v>
      </c>
    </row>
    <row r="20" customFormat="false" ht="15" hidden="false" customHeight="false" outlineLevel="0" collapsed="false">
      <c r="B20" s="9" t="n">
        <v>46393</v>
      </c>
      <c r="C20" s="10" t="n">
        <v>0.493055555555556</v>
      </c>
      <c r="D20" s="6" t="s">
        <v>36</v>
      </c>
      <c r="E20" s="6" t="s">
        <v>34</v>
      </c>
      <c r="F20" s="11" t="s">
        <v>53</v>
      </c>
      <c r="G20" s="11" t="s">
        <v>28</v>
      </c>
      <c r="H20" s="11" t="s">
        <v>28</v>
      </c>
      <c r="I20" s="11" t="s">
        <v>28</v>
      </c>
      <c r="J20" s="11" t="s">
        <v>28</v>
      </c>
      <c r="K20" s="12" t="s">
        <v>29</v>
      </c>
      <c r="L20" s="13" t="str">
        <f aca="false">IF($B20="","",IF(COUNTIF($F20:$J20,"NC")&gt;0,"Non conforme",IF(COUNTIF($F20:$J20,"OK")=0,"N.A.","Conforme")))</f>
        <v>Conforme</v>
      </c>
      <c r="M20" s="6" t="s">
        <v>54</v>
      </c>
      <c r="N20" s="12" t="s">
        <v>35</v>
      </c>
    </row>
    <row r="21" customFormat="false" ht="15" hidden="false" customHeight="false" outlineLevel="0" collapsed="false">
      <c r="B21" s="9" t="n">
        <v>46393</v>
      </c>
      <c r="C21" s="10" t="n">
        <v>0.729166666666667</v>
      </c>
      <c r="D21" s="6" t="s">
        <v>31</v>
      </c>
      <c r="E21" s="6" t="s">
        <v>55</v>
      </c>
      <c r="F21" s="11" t="s">
        <v>28</v>
      </c>
      <c r="G21" s="11" t="s">
        <v>28</v>
      </c>
      <c r="H21" s="11" t="s">
        <v>28</v>
      </c>
      <c r="I21" s="11" t="s">
        <v>28</v>
      </c>
      <c r="J21" s="11" t="s">
        <v>28</v>
      </c>
      <c r="K21" s="12" t="s">
        <v>29</v>
      </c>
      <c r="L21" s="13" t="str">
        <f aca="false">IF($B21="","",IF(COUNTIF($F21:$J21,"NC")&gt;0,"Non conforme",IF(COUNTIF($F21:$J21,"OK")=0,"N.A.","Conforme")))</f>
        <v>Conforme</v>
      </c>
      <c r="M21" s="6"/>
      <c r="N21" s="12" t="s">
        <v>56</v>
      </c>
    </row>
    <row r="22" customFormat="false" ht="15" hidden="false" customHeight="false" outlineLevel="0" collapsed="false">
      <c r="B22" s="9" t="n">
        <v>46394</v>
      </c>
      <c r="C22" s="10" t="n">
        <v>0.298611111111111</v>
      </c>
      <c r="D22" s="6" t="s">
        <v>26</v>
      </c>
      <c r="E22" s="6" t="s">
        <v>27</v>
      </c>
      <c r="F22" s="11" t="s">
        <v>28</v>
      </c>
      <c r="G22" s="11" t="s">
        <v>28</v>
      </c>
      <c r="H22" s="11" t="s">
        <v>28</v>
      </c>
      <c r="I22" s="11" t="s">
        <v>28</v>
      </c>
      <c r="J22" s="11" t="s">
        <v>28</v>
      </c>
      <c r="K22" s="12" t="s">
        <v>29</v>
      </c>
      <c r="L22" s="13" t="str">
        <f aca="false">IF($B22="","",IF(COUNTIF($F22:$J22,"NC")&gt;0,"Non conforme",IF(COUNTIF($F22:$J22,"OK")=0,"N.A.","Conforme")))</f>
        <v>Conforme</v>
      </c>
      <c r="M22" s="6"/>
      <c r="N22" s="12" t="s">
        <v>30</v>
      </c>
    </row>
    <row r="23" customFormat="false" ht="15" hidden="false" customHeight="false" outlineLevel="0" collapsed="false">
      <c r="B23" s="9" t="n">
        <v>46394</v>
      </c>
      <c r="C23" s="10" t="n">
        <v>0.513888888888889</v>
      </c>
      <c r="D23" s="6" t="s">
        <v>57</v>
      </c>
      <c r="E23" s="6" t="s">
        <v>46</v>
      </c>
      <c r="F23" s="11" t="s">
        <v>28</v>
      </c>
      <c r="G23" s="11" t="s">
        <v>28</v>
      </c>
      <c r="H23" s="11" t="s">
        <v>28</v>
      </c>
      <c r="I23" s="11" t="s">
        <v>28</v>
      </c>
      <c r="J23" s="11" t="s">
        <v>39</v>
      </c>
      <c r="K23" s="12" t="s">
        <v>32</v>
      </c>
      <c r="L23" s="13" t="str">
        <f aca="false">IF($B23="","",IF(COUNTIF($F23:$J23,"NC")&gt;0,"Non conforme",IF(COUNTIF($F23:$J23,"OK")=0,"N.A.","Conforme")))</f>
        <v>Non conforme</v>
      </c>
      <c r="M23" s="6" t="s">
        <v>58</v>
      </c>
      <c r="N23" s="12" t="s">
        <v>48</v>
      </c>
    </row>
    <row r="24" customFormat="false" ht="15" hidden="false" customHeight="false" outlineLevel="0" collapsed="false">
      <c r="B24" s="9" t="n">
        <v>46394</v>
      </c>
      <c r="C24" s="10" t="n">
        <v>0.739583333333333</v>
      </c>
      <c r="D24" s="6" t="s">
        <v>42</v>
      </c>
      <c r="E24" s="6" t="s">
        <v>38</v>
      </c>
      <c r="F24" s="11" t="s">
        <v>28</v>
      </c>
      <c r="G24" s="11" t="s">
        <v>28</v>
      </c>
      <c r="H24" s="11" t="s">
        <v>28</v>
      </c>
      <c r="I24" s="11" t="s">
        <v>28</v>
      </c>
      <c r="J24" s="11" t="s">
        <v>28</v>
      </c>
      <c r="K24" s="12" t="s">
        <v>29</v>
      </c>
      <c r="L24" s="13" t="str">
        <f aca="false">IF($B24="","",IF(COUNTIF($F24:$J24,"NC")&gt;0,"Non conforme",IF(COUNTIF($F24:$J24,"OK")=0,"N.A.","Conforme")))</f>
        <v>Conforme</v>
      </c>
      <c r="M24" s="6"/>
      <c r="N24" s="12" t="s">
        <v>41</v>
      </c>
    </row>
    <row r="25" customFormat="false" ht="15" hidden="false" customHeight="false" outlineLevel="0" collapsed="false">
      <c r="B25" s="9" t="n">
        <v>46395</v>
      </c>
      <c r="C25" s="10" t="n">
        <v>0.3125</v>
      </c>
      <c r="D25" s="6" t="s">
        <v>43</v>
      </c>
      <c r="E25" s="6" t="s">
        <v>50</v>
      </c>
      <c r="F25" s="11" t="s">
        <v>28</v>
      </c>
      <c r="G25" s="11" t="s">
        <v>28</v>
      </c>
      <c r="H25" s="11" t="s">
        <v>28</v>
      </c>
      <c r="I25" s="11" t="s">
        <v>28</v>
      </c>
      <c r="J25" s="11" t="s">
        <v>28</v>
      </c>
      <c r="K25" s="12" t="s">
        <v>32</v>
      </c>
      <c r="L25" s="13" t="str">
        <f aca="false">IF($B25="","",IF(COUNTIF($F25:$J25,"NC")&gt;0,"Non conforme",IF(COUNTIF($F25:$J25,"OK")=0,"N.A.","Conforme")))</f>
        <v>Conforme</v>
      </c>
      <c r="M25" s="6" t="s">
        <v>59</v>
      </c>
      <c r="N25" s="12" t="s">
        <v>52</v>
      </c>
    </row>
    <row r="26" customFormat="false" ht="15" hidden="false" customHeight="false" outlineLevel="0" collapsed="false">
      <c r="B26" s="9"/>
      <c r="C26" s="10"/>
      <c r="D26" s="6"/>
      <c r="E26" s="6"/>
      <c r="F26" s="11"/>
      <c r="G26" s="11"/>
      <c r="H26" s="11"/>
      <c r="I26" s="11"/>
      <c r="J26" s="11"/>
      <c r="K26" s="12"/>
      <c r="L26" s="13" t="str">
        <f aca="false">IF($B26="","",IF(COUNTIF($F26:$J26,"NC")&gt;0,"Non conforme",IF(COUNTIF($F26:$J26,"OK")=0,"N.A.","Conforme")))</f>
        <v/>
      </c>
      <c r="M26" s="6"/>
      <c r="N26" s="12"/>
    </row>
    <row r="27" customFormat="false" ht="15" hidden="false" customHeight="false" outlineLevel="0" collapsed="false">
      <c r="B27" s="9"/>
      <c r="C27" s="10"/>
      <c r="D27" s="6"/>
      <c r="E27" s="6"/>
      <c r="F27" s="11"/>
      <c r="G27" s="11"/>
      <c r="H27" s="11"/>
      <c r="I27" s="11"/>
      <c r="J27" s="11"/>
      <c r="K27" s="12"/>
      <c r="L27" s="13" t="str">
        <f aca="false">IF($B27="","",IF(COUNTIF($F27:$J27,"NC")&gt;0,"Non conforme",IF(COUNTIF($F27:$J27,"OK")=0,"N.A.","Conforme")))</f>
        <v/>
      </c>
      <c r="M27" s="6"/>
      <c r="N27" s="12"/>
    </row>
    <row r="28" customFormat="false" ht="15" hidden="false" customHeight="false" outlineLevel="0" collapsed="false">
      <c r="B28" s="9"/>
      <c r="C28" s="10"/>
      <c r="D28" s="6"/>
      <c r="E28" s="6"/>
      <c r="F28" s="11"/>
      <c r="G28" s="11"/>
      <c r="H28" s="11"/>
      <c r="I28" s="11"/>
      <c r="J28" s="11"/>
      <c r="K28" s="12"/>
      <c r="L28" s="13" t="str">
        <f aca="false">IF($B28="","",IF(COUNTIF($F28:$J28,"NC")&gt;0,"Non conforme",IF(COUNTIF($F28:$J28,"OK")=0,"N.A.","Conforme")))</f>
        <v/>
      </c>
      <c r="M28" s="6"/>
      <c r="N28" s="12"/>
    </row>
    <row r="29" customFormat="false" ht="15" hidden="false" customHeight="false" outlineLevel="0" collapsed="false">
      <c r="B29" s="9"/>
      <c r="C29" s="10"/>
      <c r="D29" s="6"/>
      <c r="E29" s="6"/>
      <c r="F29" s="11"/>
      <c r="G29" s="11"/>
      <c r="H29" s="11"/>
      <c r="I29" s="11"/>
      <c r="J29" s="11"/>
      <c r="K29" s="12"/>
      <c r="L29" s="13" t="str">
        <f aca="false">IF($B29="","",IF(COUNTIF($F29:$J29,"NC")&gt;0,"Non conforme",IF(COUNTIF($F29:$J29,"OK")=0,"N.A.","Conforme")))</f>
        <v/>
      </c>
      <c r="M29" s="6"/>
      <c r="N29" s="12"/>
    </row>
    <row r="30" customFormat="false" ht="15" hidden="false" customHeight="false" outlineLevel="0" collapsed="false">
      <c r="B30" s="9"/>
      <c r="C30" s="10"/>
      <c r="D30" s="6"/>
      <c r="E30" s="6"/>
      <c r="F30" s="11"/>
      <c r="G30" s="11"/>
      <c r="H30" s="11"/>
      <c r="I30" s="11"/>
      <c r="J30" s="11"/>
      <c r="K30" s="12"/>
      <c r="L30" s="13" t="str">
        <f aca="false">IF($B30="","",IF(COUNTIF($F30:$J30,"NC")&gt;0,"Non conforme",IF(COUNTIF($F30:$J30,"OK")=0,"N.A.","Conforme")))</f>
        <v/>
      </c>
      <c r="M30" s="6"/>
      <c r="N30" s="12"/>
    </row>
    <row r="31" customFormat="false" ht="15" hidden="false" customHeight="false" outlineLevel="0" collapsed="false">
      <c r="B31" s="9"/>
      <c r="C31" s="10"/>
      <c r="D31" s="6"/>
      <c r="E31" s="6"/>
      <c r="F31" s="11"/>
      <c r="G31" s="11"/>
      <c r="H31" s="11"/>
      <c r="I31" s="11"/>
      <c r="J31" s="11"/>
      <c r="K31" s="12"/>
      <c r="L31" s="13" t="str">
        <f aca="false">IF($B31="","",IF(COUNTIF($F31:$J31,"NC")&gt;0,"Non conforme",IF(COUNTIF($F31:$J31,"OK")=0,"N.A.","Conforme")))</f>
        <v/>
      </c>
      <c r="M31" s="6"/>
      <c r="N31" s="12"/>
    </row>
    <row r="32" customFormat="false" ht="15" hidden="false" customHeight="false" outlineLevel="0" collapsed="false">
      <c r="B32" s="9"/>
      <c r="C32" s="10"/>
      <c r="D32" s="6"/>
      <c r="E32" s="6"/>
      <c r="F32" s="11"/>
      <c r="G32" s="11"/>
      <c r="H32" s="11"/>
      <c r="I32" s="11"/>
      <c r="J32" s="11"/>
      <c r="K32" s="12"/>
      <c r="L32" s="13" t="str">
        <f aca="false">IF($B32="","",IF(COUNTIF($F32:$J32,"NC")&gt;0,"Non conforme",IF(COUNTIF($F32:$J32,"OK")=0,"N.A.","Conforme")))</f>
        <v/>
      </c>
      <c r="M32" s="6"/>
      <c r="N32" s="12"/>
    </row>
    <row r="33" customFormat="false" ht="15" hidden="false" customHeight="false" outlineLevel="0" collapsed="false">
      <c r="B33" s="9"/>
      <c r="C33" s="10"/>
      <c r="D33" s="6"/>
      <c r="E33" s="6"/>
      <c r="F33" s="11"/>
      <c r="G33" s="11"/>
      <c r="H33" s="11"/>
      <c r="I33" s="11"/>
      <c r="J33" s="11"/>
      <c r="K33" s="12"/>
      <c r="L33" s="13" t="str">
        <f aca="false">IF($B33="","",IF(COUNTIF($F33:$J33,"NC")&gt;0,"Non conforme",IF(COUNTIF($F33:$J33,"OK")=0,"N.A.","Conforme")))</f>
        <v/>
      </c>
      <c r="M33" s="6"/>
      <c r="N33" s="12"/>
    </row>
    <row r="34" customFormat="false" ht="15" hidden="false" customHeight="false" outlineLevel="0" collapsed="false">
      <c r="B34" s="9"/>
      <c r="C34" s="10"/>
      <c r="D34" s="6"/>
      <c r="E34" s="6"/>
      <c r="F34" s="11"/>
      <c r="G34" s="11"/>
      <c r="H34" s="11"/>
      <c r="I34" s="11"/>
      <c r="J34" s="11"/>
      <c r="K34" s="12"/>
      <c r="L34" s="13" t="str">
        <f aca="false">IF($B34="","",IF(COUNTIF($F34:$J34,"NC")&gt;0,"Non conforme",IF(COUNTIF($F34:$J34,"OK")=0,"N.A.","Conforme")))</f>
        <v/>
      </c>
      <c r="M34" s="6"/>
      <c r="N34" s="12"/>
    </row>
    <row r="35" customFormat="false" ht="15" hidden="false" customHeight="false" outlineLevel="0" collapsed="false">
      <c r="B35" s="9"/>
      <c r="C35" s="10"/>
      <c r="D35" s="6"/>
      <c r="E35" s="6"/>
      <c r="F35" s="11"/>
      <c r="G35" s="11"/>
      <c r="H35" s="11"/>
      <c r="I35" s="11"/>
      <c r="J35" s="11"/>
      <c r="K35" s="12"/>
      <c r="L35" s="13" t="str">
        <f aca="false">IF($B35="","",IF(COUNTIF($F35:$J35,"NC")&gt;0,"Non conforme",IF(COUNTIF($F35:$J35,"OK")=0,"N.A.","Conforme")))</f>
        <v/>
      </c>
      <c r="M35" s="6"/>
      <c r="N35" s="12"/>
    </row>
    <row r="36" customFormat="false" ht="15" hidden="false" customHeight="false" outlineLevel="0" collapsed="false">
      <c r="B36" s="9"/>
      <c r="C36" s="10"/>
      <c r="D36" s="6"/>
      <c r="E36" s="6"/>
      <c r="F36" s="11"/>
      <c r="G36" s="11"/>
      <c r="H36" s="11"/>
      <c r="I36" s="11"/>
      <c r="J36" s="11"/>
      <c r="K36" s="12"/>
      <c r="L36" s="13" t="str">
        <f aca="false">IF($B36="","",IF(COUNTIF($F36:$J36,"NC")&gt;0,"Non conforme",IF(COUNTIF($F36:$J36,"OK")=0,"N.A.","Conforme")))</f>
        <v/>
      </c>
      <c r="M36" s="6"/>
      <c r="N36" s="12"/>
    </row>
    <row r="37" customFormat="false" ht="15" hidden="false" customHeight="false" outlineLevel="0" collapsed="false">
      <c r="B37" s="9"/>
      <c r="C37" s="10"/>
      <c r="D37" s="6"/>
      <c r="E37" s="6"/>
      <c r="F37" s="11"/>
      <c r="G37" s="11"/>
      <c r="H37" s="11"/>
      <c r="I37" s="11"/>
      <c r="J37" s="11"/>
      <c r="K37" s="12"/>
      <c r="L37" s="13" t="str">
        <f aca="false">IF($B37="","",IF(COUNTIF($F37:$J37,"NC")&gt;0,"Non conforme",IF(COUNTIF($F37:$J37,"OK")=0,"N.A.","Conforme")))</f>
        <v/>
      </c>
      <c r="M37" s="6"/>
      <c r="N37" s="12"/>
    </row>
    <row r="38" customFormat="false" ht="15" hidden="false" customHeight="false" outlineLevel="0" collapsed="false">
      <c r="B38" s="9"/>
      <c r="C38" s="10"/>
      <c r="D38" s="6"/>
      <c r="E38" s="6"/>
      <c r="F38" s="11"/>
      <c r="G38" s="11"/>
      <c r="H38" s="11"/>
      <c r="I38" s="11"/>
      <c r="J38" s="11"/>
      <c r="K38" s="12"/>
      <c r="L38" s="13" t="str">
        <f aca="false">IF($B38="","",IF(COUNTIF($F38:$J38,"NC")&gt;0,"Non conforme",IF(COUNTIF($F38:$J38,"OK")=0,"N.A.","Conforme")))</f>
        <v/>
      </c>
      <c r="M38" s="6"/>
      <c r="N38" s="12"/>
    </row>
    <row r="39" customFormat="false" ht="15" hidden="false" customHeight="false" outlineLevel="0" collapsed="false">
      <c r="B39" s="9"/>
      <c r="C39" s="10"/>
      <c r="D39" s="6"/>
      <c r="E39" s="6"/>
      <c r="F39" s="11"/>
      <c r="G39" s="11"/>
      <c r="H39" s="11"/>
      <c r="I39" s="11"/>
      <c r="J39" s="11"/>
      <c r="K39" s="12"/>
      <c r="L39" s="13" t="str">
        <f aca="false">IF($B39="","",IF(COUNTIF($F39:$J39,"NC")&gt;0,"Non conforme",IF(COUNTIF($F39:$J39,"OK")=0,"N.A.","Conforme")))</f>
        <v/>
      </c>
      <c r="M39" s="6"/>
      <c r="N39" s="12"/>
    </row>
    <row r="40" customFormat="false" ht="15" hidden="false" customHeight="false" outlineLevel="0" collapsed="false">
      <c r="B40" s="9"/>
      <c r="C40" s="10"/>
      <c r="D40" s="6"/>
      <c r="E40" s="6"/>
      <c r="F40" s="11"/>
      <c r="G40" s="11"/>
      <c r="H40" s="11"/>
      <c r="I40" s="11"/>
      <c r="J40" s="11"/>
      <c r="K40" s="12"/>
      <c r="L40" s="13" t="str">
        <f aca="false">IF($B40="","",IF(COUNTIF($F40:$J40,"NC")&gt;0,"Non conforme",IF(COUNTIF($F40:$J40,"OK")=0,"N.A.","Conforme")))</f>
        <v/>
      </c>
      <c r="M40" s="6"/>
      <c r="N40" s="12"/>
    </row>
    <row r="41" customFormat="false" ht="15" hidden="false" customHeight="false" outlineLevel="0" collapsed="false">
      <c r="B41" s="9"/>
      <c r="C41" s="10"/>
      <c r="D41" s="6"/>
      <c r="E41" s="6"/>
      <c r="F41" s="11"/>
      <c r="G41" s="11"/>
      <c r="H41" s="11"/>
      <c r="I41" s="11"/>
      <c r="J41" s="11"/>
      <c r="K41" s="12"/>
      <c r="L41" s="13" t="str">
        <f aca="false">IF($B41="","",IF(COUNTIF($F41:$J41,"NC")&gt;0,"Non conforme",IF(COUNTIF($F41:$J41,"OK")=0,"N.A.","Conforme")))</f>
        <v/>
      </c>
      <c r="M41" s="6"/>
      <c r="N41" s="12"/>
    </row>
    <row r="42" customFormat="false" ht="15" hidden="false" customHeight="false" outlineLevel="0" collapsed="false">
      <c r="B42" s="9"/>
      <c r="C42" s="10"/>
      <c r="D42" s="6"/>
      <c r="E42" s="6"/>
      <c r="F42" s="11"/>
      <c r="G42" s="11"/>
      <c r="H42" s="11"/>
      <c r="I42" s="11"/>
      <c r="J42" s="11"/>
      <c r="K42" s="12"/>
      <c r="L42" s="13" t="str">
        <f aca="false">IF($B42="","",IF(COUNTIF($F42:$J42,"NC")&gt;0,"Non conforme",IF(COUNTIF($F42:$J42,"OK")=0,"N.A.","Conforme")))</f>
        <v/>
      </c>
      <c r="M42" s="6"/>
      <c r="N42" s="12"/>
    </row>
    <row r="43" customFormat="false" ht="15" hidden="false" customHeight="false" outlineLevel="0" collapsed="false">
      <c r="B43" s="9"/>
      <c r="C43" s="10"/>
      <c r="D43" s="6"/>
      <c r="E43" s="6"/>
      <c r="F43" s="11"/>
      <c r="G43" s="11"/>
      <c r="H43" s="11"/>
      <c r="I43" s="11"/>
      <c r="J43" s="11"/>
      <c r="K43" s="12"/>
      <c r="L43" s="13" t="str">
        <f aca="false">IF($B43="","",IF(COUNTIF($F43:$J43,"NC")&gt;0,"Non conforme",IF(COUNTIF($F43:$J43,"OK")=0,"N.A.","Conforme")))</f>
        <v/>
      </c>
      <c r="M43" s="6"/>
      <c r="N43" s="12"/>
    </row>
    <row r="44" customFormat="false" ht="15" hidden="false" customHeight="false" outlineLevel="0" collapsed="false">
      <c r="B44" s="9"/>
      <c r="C44" s="10"/>
      <c r="D44" s="6"/>
      <c r="E44" s="6"/>
      <c r="F44" s="11"/>
      <c r="G44" s="11"/>
      <c r="H44" s="11"/>
      <c r="I44" s="11"/>
      <c r="J44" s="11"/>
      <c r="K44" s="12"/>
      <c r="L44" s="13" t="str">
        <f aca="false">IF($B44="","",IF(COUNTIF($F44:$J44,"NC")&gt;0,"Non conforme",IF(COUNTIF($F44:$J44,"OK")=0,"N.A.","Conforme")))</f>
        <v/>
      </c>
      <c r="M44" s="6"/>
      <c r="N44" s="12"/>
    </row>
    <row r="45" customFormat="false" ht="15" hidden="false" customHeight="false" outlineLevel="0" collapsed="false">
      <c r="B45" s="9"/>
      <c r="C45" s="10"/>
      <c r="D45" s="6"/>
      <c r="E45" s="6"/>
      <c r="F45" s="11"/>
      <c r="G45" s="11"/>
      <c r="H45" s="11"/>
      <c r="I45" s="11"/>
      <c r="J45" s="11"/>
      <c r="K45" s="12"/>
      <c r="L45" s="13" t="str">
        <f aca="false">IF($B45="","",IF(COUNTIF($F45:$J45,"NC")&gt;0,"Non conforme",IF(COUNTIF($F45:$J45,"OK")=0,"N.A.","Conforme")))</f>
        <v/>
      </c>
      <c r="M45" s="6"/>
      <c r="N45" s="12"/>
    </row>
    <row r="46" customFormat="false" ht="15" hidden="false" customHeight="false" outlineLevel="0" collapsed="false">
      <c r="B46" s="14" t="s">
        <v>60</v>
      </c>
      <c r="C46" s="14"/>
      <c r="D46" s="14"/>
      <c r="E46" s="14"/>
      <c r="F46" s="15" t="n">
        <f aca="false">COUNTA($B10:$B45)</f>
        <v>16</v>
      </c>
      <c r="G46" s="14" t="s">
        <v>61</v>
      </c>
      <c r="H46" s="14"/>
      <c r="I46" s="14"/>
      <c r="J46" s="14"/>
      <c r="K46" s="14"/>
      <c r="L46" s="16" t="n">
        <f aca="false">COUNTIF($L10:$L45,"Non conforme")</f>
        <v>3</v>
      </c>
      <c r="M46" s="17" t="s">
        <v>62</v>
      </c>
      <c r="N46" s="17"/>
    </row>
    <row r="48" customFormat="false" ht="15" hidden="false" customHeight="false" outlineLevel="0" collapsed="false">
      <c r="B48" s="18" t="s">
        <v>63</v>
      </c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</row>
    <row r="49" customFormat="false" ht="25.5" hidden="false" customHeight="true" outlineLevel="0" collapsed="false">
      <c r="B49" s="19" t="s">
        <v>64</v>
      </c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</row>
    <row r="50" customFormat="false" ht="25.5" hidden="false" customHeight="true" outlineLevel="0" collapsed="false">
      <c r="B50" s="20" t="s">
        <v>65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</row>
  </sheetData>
  <mergeCells count="19">
    <mergeCell ref="B1:F1"/>
    <mergeCell ref="G1:N1"/>
    <mergeCell ref="B2:N2"/>
    <mergeCell ref="B3:N3"/>
    <mergeCell ref="B5:C5"/>
    <mergeCell ref="D5:G5"/>
    <mergeCell ref="H5:I5"/>
    <mergeCell ref="J5:N5"/>
    <mergeCell ref="B6:C6"/>
    <mergeCell ref="D6:G6"/>
    <mergeCell ref="H6:I6"/>
    <mergeCell ref="J6:N6"/>
    <mergeCell ref="B8:N8"/>
    <mergeCell ref="B46:E46"/>
    <mergeCell ref="G46:K46"/>
    <mergeCell ref="M46:N46"/>
    <mergeCell ref="B48:N48"/>
    <mergeCell ref="B49:N49"/>
    <mergeCell ref="B50:N50"/>
  </mergeCells>
  <conditionalFormatting sqref="F10:J45">
    <cfRule type="cellIs" priority="2" operator="equal" aboveAverage="0" equalAverage="0" bottom="0" percent="0" rank="0" text="" dxfId="0">
      <formula>"OK"</formula>
    </cfRule>
    <cfRule type="cellIs" priority="3" operator="equal" aboveAverage="0" equalAverage="0" bottom="0" percent="0" rank="0" text="" dxfId="1">
      <formula>"NC"</formula>
    </cfRule>
    <cfRule type="cellIs" priority="4" operator="equal" aboveAverage="0" equalAverage="0" bottom="0" percent="0" rank="0" text="" dxfId="2">
      <formula>"NA"</formula>
    </cfRule>
  </conditionalFormatting>
  <conditionalFormatting sqref="K10:K45">
    <cfRule type="cellIs" priority="5" operator="equal" aboveAverage="0" equalAverage="0" bottom="0" percent="0" rank="0" text="" dxfId="3">
      <formula>"Oui"</formula>
    </cfRule>
  </conditionalFormatting>
  <conditionalFormatting sqref="L10:L45">
    <cfRule type="cellIs" priority="6" operator="equal" aboveAverage="0" equalAverage="0" bottom="0" percent="0" rank="0" text="" dxfId="0">
      <formula>"Conforme"</formula>
    </cfRule>
    <cfRule type="cellIs" priority="7" operator="equal" aboveAverage="0" equalAverage="0" bottom="0" percent="0" rank="0" text="" dxfId="1">
      <formula>"Non conforme"</formula>
    </cfRule>
    <cfRule type="cellIs" priority="8" operator="equal" aboveAverage="0" equalAverage="0" bottom="0" percent="0" rank="0" text="" dxfId="2">
      <formula>"N.A."</formula>
    </cfRule>
  </conditionalFormatting>
  <dataValidations count="4">
    <dataValidation allowBlank="true" error="Choisissez une valeur dans la liste." errorStyle="stop" errorTitle="Valeur non valide" operator="between" prompt="Sélectionnez la zone" promptTitle="Zone" showDropDown="false" showErrorMessage="true" showInputMessage="true" sqref="D10:D45" type="list">
      <formula1>Paramètres!$B$5:$B$12</formula1>
      <formula2>0</formula2>
    </dataValidation>
    <dataValidation allowBlank="true" error="Choisissez une valeur dans la liste." errorStyle="stop" errorTitle="Valeur non valide" operator="between" prompt="Sélectionnez l'agent" promptTitle="Agent" showDropDown="false" showErrorMessage="true" showInputMessage="true" sqref="E10:E45" type="list">
      <formula1>Paramètres!$D$5:$D$10</formula1>
      <formula2>0</formula2>
    </dataValidation>
    <dataValidation allowBlank="true" error="Choisissez une valeur dans la liste." errorStyle="stop" errorTitle="Valeur non valide" operator="between" prompt="OK / NC / NA" promptTitle="Contrôle tâche" showDropDown="false" showErrorMessage="true" showInputMessage="true" sqref="F10:J45" type="list">
      <formula1>"OK,NC,NA"</formula1>
      <formula2>0</formula2>
    </dataValidation>
    <dataValidation allowBlank="true" error="Choisissez une valeur dans la liste." errorStyle="stop" errorTitle="Valeur non valide" operator="between" prompt="Réassort effectué ?" promptTitle="Consommables" showDropDown="false" showErrorMessage="true" showInputMessage="true" sqref="K10:K45" type="list">
      <formula1>"Oui,Non"</formula1>
      <formula2>0</formula2>
    </dataValidation>
  </dataValidations>
  <printOptions headings="false" gridLines="false" gridLinesSet="true" horizontalCentered="false" verticalCentered="false"/>
  <pageMargins left="0.3" right="0.3" top="0.5" bottom="0.4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H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4"/>
    <col collapsed="false" customWidth="true" hidden="false" outlineLevel="0" max="3" min="3" style="0" width="12"/>
    <col collapsed="false" customWidth="true" hidden="false" outlineLevel="0" max="4" min="4" style="0" width="3"/>
    <col collapsed="false" customWidth="true" hidden="false" outlineLevel="0" max="5" min="5" style="0" width="18"/>
    <col collapsed="false" customWidth="true" hidden="false" outlineLevel="0" max="8" min="6" style="0" width="14"/>
    <col collapsed="false" customWidth="true" hidden="false" outlineLevel="0" max="9" min="9" style="0" width="6"/>
  </cols>
  <sheetData>
    <row r="1" customFormat="false" ht="30" hidden="false" customHeight="true" outlineLevel="0" collapsed="false">
      <c r="B1" s="21" t="s">
        <v>66</v>
      </c>
      <c r="C1" s="21"/>
      <c r="D1" s="21"/>
      <c r="E1" s="21"/>
      <c r="F1" s="21"/>
      <c r="G1" s="21"/>
      <c r="H1" s="21"/>
    </row>
    <row r="2" customFormat="false" ht="15" hidden="false" customHeight="false" outlineLevel="0" collapsed="false">
      <c r="B2" s="22" t="s">
        <v>67</v>
      </c>
      <c r="C2" s="22"/>
      <c r="D2" s="22"/>
      <c r="E2" s="22"/>
      <c r="F2" s="22"/>
      <c r="G2" s="22"/>
      <c r="H2" s="22"/>
    </row>
    <row r="3" customFormat="false" ht="6" hidden="false" customHeight="true" outlineLevel="0" collapsed="false"/>
    <row r="4" customFormat="false" ht="15" hidden="false" customHeight="false" outlineLevel="0" collapsed="false">
      <c r="B4" s="18" t="s">
        <v>68</v>
      </c>
      <c r="C4" s="18"/>
      <c r="E4" s="23" t="s">
        <v>69</v>
      </c>
      <c r="F4" s="23"/>
      <c r="G4" s="18" t="s">
        <v>70</v>
      </c>
      <c r="H4" s="18"/>
    </row>
    <row r="5" customFormat="false" ht="19.5" hidden="false" customHeight="true" outlineLevel="0" collapsed="false">
      <c r="B5" s="24" t="n">
        <f aca="false">COUNTA('Fiche de passage'!$B$10:$B$45)</f>
        <v>16</v>
      </c>
      <c r="C5" s="24"/>
      <c r="E5" s="25" t="n">
        <f aca="false">IFERROR(COUNTIF('Fiche de passage'!$L$10:$L$45,"Conforme")/(COUNTIF('Fiche de passage'!$L$10:$L$45,"Conforme")+COUNTIF('Fiche de passage'!$L$10:$L$45,"Non conforme")),0)</f>
        <v>0.8125</v>
      </c>
      <c r="F5" s="25"/>
      <c r="G5" s="24" t="n">
        <f aca="false">COUNTIF('Fiche de passage'!$L$10:$L$45,"Non conforme")</f>
        <v>3</v>
      </c>
      <c r="H5" s="24"/>
    </row>
    <row r="6" customFormat="false" ht="15" hidden="false" customHeight="false" outlineLevel="0" collapsed="false">
      <c r="B6" s="24"/>
      <c r="C6" s="24"/>
      <c r="E6" s="25"/>
      <c r="F6" s="25"/>
      <c r="G6" s="24"/>
      <c r="H6" s="24"/>
    </row>
    <row r="7" customFormat="false" ht="15" hidden="false" customHeight="false" outlineLevel="0" collapsed="false">
      <c r="B7" s="18" t="s">
        <v>71</v>
      </c>
      <c r="C7" s="18"/>
      <c r="E7" s="18" t="s">
        <v>72</v>
      </c>
      <c r="F7" s="18"/>
      <c r="G7" s="18" t="s">
        <v>73</v>
      </c>
      <c r="H7" s="18"/>
    </row>
    <row r="8" customFormat="false" ht="19.5" hidden="false" customHeight="true" outlineLevel="0" collapsed="false">
      <c r="B8" s="24" t="n">
        <f aca="false">COUNTIF('Fiche de passage'!$K$10:$K$45,"Oui")</f>
        <v>6</v>
      </c>
      <c r="C8" s="24"/>
      <c r="E8" s="26" t="n">
        <f aca="false">IFERROR(COUNTIF('Fiche de passage'!$F$10:$J$45,"OK")/(COUNTIF('Fiche de passage'!$F$10:$J$45,"OK")+COUNTIF('Fiche de passage'!$F$10:$J$45,"NC")),0)</f>
        <v>0.962025316455696</v>
      </c>
      <c r="F8" s="26"/>
      <c r="G8" s="24" t="n">
        <f aca="false">COUNTIF('Fiche de passage'!$L$10:$L$45,"N.A.")</f>
        <v>0</v>
      </c>
      <c r="H8" s="24"/>
    </row>
    <row r="9" customFormat="false" ht="15" hidden="false" customHeight="false" outlineLevel="0" collapsed="false">
      <c r="B9" s="24"/>
      <c r="C9" s="24"/>
      <c r="E9" s="26"/>
      <c r="F9" s="26"/>
      <c r="G9" s="24"/>
      <c r="H9" s="24"/>
    </row>
    <row r="11" customFormat="false" ht="15" hidden="false" customHeight="false" outlineLevel="0" collapsed="false">
      <c r="B11" s="7" t="s">
        <v>74</v>
      </c>
      <c r="C11" s="7"/>
      <c r="E11" s="7" t="s">
        <v>75</v>
      </c>
      <c r="F11" s="7"/>
    </row>
    <row r="12" customFormat="false" ht="15" hidden="false" customHeight="false" outlineLevel="0" collapsed="false">
      <c r="B12" s="27" t="s">
        <v>76</v>
      </c>
      <c r="C12" s="28" t="s">
        <v>77</v>
      </c>
      <c r="E12" s="27" t="s">
        <v>16</v>
      </c>
      <c r="F12" s="28" t="s">
        <v>77</v>
      </c>
    </row>
    <row r="13" customFormat="false" ht="15" hidden="false" customHeight="false" outlineLevel="0" collapsed="false">
      <c r="B13" s="29" t="str">
        <f aca="false">Paramètres!$B$5</f>
        <v>Sanitaires Hommes — RDC</v>
      </c>
      <c r="C13" s="30" t="n">
        <f aca="false">COUNTIF('Fiche de passage'!$D$10:$D$45,$B13)</f>
        <v>4</v>
      </c>
      <c r="E13" s="29" t="str">
        <f aca="false">Paramètres!$D$5</f>
        <v>A. Martin</v>
      </c>
      <c r="F13" s="30" t="n">
        <f aca="false">COUNTIF('Fiche de passage'!$E$10:$E$45,$E13)</f>
        <v>5</v>
      </c>
    </row>
    <row r="14" customFormat="false" ht="15" hidden="false" customHeight="false" outlineLevel="0" collapsed="false">
      <c r="B14" s="29" t="str">
        <f aca="false">Paramètres!$B$6</f>
        <v>Sanitaires Femmes — RDC</v>
      </c>
      <c r="C14" s="30" t="n">
        <f aca="false">COUNTIF('Fiche de passage'!$D$10:$D$45,$B14)</f>
        <v>3</v>
      </c>
      <c r="E14" s="29" t="str">
        <f aca="false">Paramètres!$D$6</f>
        <v>B. Lefèvre</v>
      </c>
      <c r="F14" s="30" t="n">
        <f aca="false">COUNTIF('Fiche de passage'!$E$10:$E$45,$E14)</f>
        <v>3</v>
      </c>
    </row>
    <row r="15" customFormat="false" ht="15" hidden="false" customHeight="false" outlineLevel="0" collapsed="false">
      <c r="B15" s="29" t="str">
        <f aca="false">Paramètres!$B$7</f>
        <v>Sanitaires Hommes — Ét. 1</v>
      </c>
      <c r="C15" s="30" t="n">
        <f aca="false">COUNTIF('Fiche de passage'!$D$10:$D$45,$B15)</f>
        <v>2</v>
      </c>
      <c r="E15" s="29" t="str">
        <f aca="false">Paramètres!$D$7</f>
        <v>C. Nguyen</v>
      </c>
      <c r="F15" s="30" t="n">
        <f aca="false">COUNTIF('Fiche de passage'!$E$10:$E$45,$E15)</f>
        <v>3</v>
      </c>
    </row>
    <row r="16" customFormat="false" ht="15" hidden="false" customHeight="false" outlineLevel="0" collapsed="false">
      <c r="B16" s="29" t="str">
        <f aca="false">Paramètres!$B$8</f>
        <v>Sanitaires Femmes — Ét. 1</v>
      </c>
      <c r="C16" s="30" t="n">
        <f aca="false">COUNTIF('Fiche de passage'!$D$10:$D$45,$B16)</f>
        <v>2</v>
      </c>
      <c r="E16" s="29" t="str">
        <f aca="false">Paramètres!$D$8</f>
        <v>D. Rossi</v>
      </c>
      <c r="F16" s="30" t="n">
        <f aca="false">COUNTIF('Fiche de passage'!$E$10:$E$45,$E16)</f>
        <v>2</v>
      </c>
    </row>
    <row r="17" customFormat="false" ht="15" hidden="false" customHeight="false" outlineLevel="0" collapsed="false">
      <c r="B17" s="29" t="str">
        <f aca="false">Paramètres!$B$9</f>
        <v>Sanitaires PMR — Accueil</v>
      </c>
      <c r="C17" s="30" t="n">
        <f aca="false">COUNTIF('Fiche de passage'!$D$10:$D$45,$B17)</f>
        <v>2</v>
      </c>
      <c r="E17" s="29" t="str">
        <f aca="false">Paramètres!$D$9</f>
        <v>E. Diallo</v>
      </c>
      <c r="F17" s="30" t="n">
        <f aca="false">COUNTIF('Fiche de passage'!$E$10:$E$45,$E17)</f>
        <v>2</v>
      </c>
    </row>
    <row r="18" customFormat="false" ht="15" hidden="false" customHeight="false" outlineLevel="0" collapsed="false">
      <c r="B18" s="29" t="str">
        <f aca="false">Paramètres!$B$10</f>
        <v>Vestiaires — Sous-sol</v>
      </c>
      <c r="C18" s="30" t="n">
        <f aca="false">COUNTIF('Fiche de passage'!$D$10:$D$45,$B18)</f>
        <v>1</v>
      </c>
      <c r="E18" s="29" t="str">
        <f aca="false">Paramètres!$D$10</f>
        <v>F. Moreau</v>
      </c>
      <c r="F18" s="30" t="n">
        <f aca="false">COUNTIF('Fiche de passage'!$E$10:$E$45,$E18)</f>
        <v>1</v>
      </c>
    </row>
    <row r="19" customFormat="false" ht="15" hidden="false" customHeight="false" outlineLevel="0" collapsed="false">
      <c r="B19" s="29" t="str">
        <f aca="false">Paramètres!$B$11</f>
        <v>Douches — Ét. 1</v>
      </c>
      <c r="C19" s="30" t="n">
        <f aca="false">COUNTIF('Fiche de passage'!$D$10:$D$45,$B19)</f>
        <v>1</v>
      </c>
      <c r="E19" s="31" t="s">
        <v>78</v>
      </c>
      <c r="F19" s="32" t="n">
        <f aca="false">SUM(F13:F18)</f>
        <v>16</v>
      </c>
    </row>
    <row r="20" customFormat="false" ht="15" hidden="false" customHeight="false" outlineLevel="0" collapsed="false">
      <c r="B20" s="29" t="str">
        <f aca="false">Paramètres!$B$12</f>
        <v>Office / tisanerie — Ét. 2</v>
      </c>
      <c r="C20" s="30" t="n">
        <f aca="false">COUNTIF('Fiche de passage'!$D$10:$D$45,$B20)</f>
        <v>1</v>
      </c>
    </row>
    <row r="21" customFormat="false" ht="15" hidden="false" customHeight="false" outlineLevel="0" collapsed="false">
      <c r="B21" s="31" t="s">
        <v>78</v>
      </c>
      <c r="C21" s="32" t="n">
        <f aca="false">SUM(C13:C20)</f>
        <v>16</v>
      </c>
    </row>
  </sheetData>
  <mergeCells count="16">
    <mergeCell ref="B1:H1"/>
    <mergeCell ref="B2:H2"/>
    <mergeCell ref="B4:C4"/>
    <mergeCell ref="E4:F4"/>
    <mergeCell ref="G4:H4"/>
    <mergeCell ref="B5:C6"/>
    <mergeCell ref="E5:F6"/>
    <mergeCell ref="G5:H6"/>
    <mergeCell ref="B7:C7"/>
    <mergeCell ref="E7:F7"/>
    <mergeCell ref="G7:H7"/>
    <mergeCell ref="B8:C9"/>
    <mergeCell ref="E8:F9"/>
    <mergeCell ref="G8:H9"/>
    <mergeCell ref="B11:C11"/>
    <mergeCell ref="E11:F11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G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6"/>
    <col collapsed="false" customWidth="true" hidden="false" outlineLevel="0" max="3" min="3" style="0" width="3"/>
    <col collapsed="false" customWidth="true" hidden="false" outlineLevel="0" max="4" min="4" style="0" width="18"/>
    <col collapsed="false" customWidth="true" hidden="false" outlineLevel="0" max="5" min="5" style="0" width="3"/>
    <col collapsed="false" customWidth="true" hidden="false" outlineLevel="0" max="6" min="6" style="0" width="8"/>
    <col collapsed="false" customWidth="true" hidden="false" outlineLevel="0" max="7" min="7" style="0" width="24"/>
  </cols>
  <sheetData>
    <row r="1" customFormat="false" ht="25.5" hidden="false" customHeight="true" outlineLevel="0" collapsed="false">
      <c r="B1" s="33" t="s">
        <v>79</v>
      </c>
      <c r="C1" s="33"/>
      <c r="D1" s="33"/>
      <c r="E1" s="33"/>
      <c r="F1" s="33"/>
      <c r="G1" s="33"/>
    </row>
    <row r="2" customFormat="false" ht="15" hidden="false" customHeight="false" outlineLevel="0" collapsed="false">
      <c r="B2" s="34" t="s">
        <v>80</v>
      </c>
      <c r="C2" s="34"/>
      <c r="D2" s="34"/>
      <c r="E2" s="34"/>
      <c r="F2" s="34"/>
      <c r="G2" s="34"/>
    </row>
    <row r="4" customFormat="false" ht="15" hidden="false" customHeight="false" outlineLevel="0" collapsed="false">
      <c r="B4" s="35" t="s">
        <v>81</v>
      </c>
      <c r="D4" s="35" t="s">
        <v>82</v>
      </c>
      <c r="F4" s="36" t="s">
        <v>83</v>
      </c>
      <c r="G4" s="36"/>
    </row>
    <row r="5" customFormat="false" ht="15" hidden="false" customHeight="false" outlineLevel="0" collapsed="false">
      <c r="B5" s="29" t="s">
        <v>26</v>
      </c>
      <c r="D5" s="29" t="s">
        <v>27</v>
      </c>
      <c r="F5" s="37" t="s">
        <v>28</v>
      </c>
      <c r="G5" s="29" t="s">
        <v>84</v>
      </c>
    </row>
    <row r="6" customFormat="false" ht="15" hidden="false" customHeight="false" outlineLevel="0" collapsed="false">
      <c r="B6" s="29" t="s">
        <v>31</v>
      </c>
      <c r="D6" s="29" t="s">
        <v>34</v>
      </c>
      <c r="F6" s="38" t="s">
        <v>39</v>
      </c>
      <c r="G6" s="29" t="s">
        <v>85</v>
      </c>
    </row>
    <row r="7" customFormat="false" ht="15" hidden="false" customHeight="false" outlineLevel="0" collapsed="false">
      <c r="B7" s="29" t="s">
        <v>42</v>
      </c>
      <c r="D7" s="29" t="s">
        <v>38</v>
      </c>
      <c r="F7" s="39" t="s">
        <v>53</v>
      </c>
      <c r="G7" s="29" t="s">
        <v>86</v>
      </c>
    </row>
    <row r="8" customFormat="false" ht="15" hidden="false" customHeight="false" outlineLevel="0" collapsed="false">
      <c r="B8" s="29" t="s">
        <v>43</v>
      </c>
      <c r="D8" s="29" t="s">
        <v>46</v>
      </c>
    </row>
    <row r="9" customFormat="false" ht="15" hidden="false" customHeight="false" outlineLevel="0" collapsed="false">
      <c r="B9" s="29" t="s">
        <v>36</v>
      </c>
      <c r="D9" s="29" t="s">
        <v>50</v>
      </c>
      <c r="F9" s="36" t="s">
        <v>87</v>
      </c>
      <c r="G9" s="36"/>
    </row>
    <row r="10" customFormat="false" ht="15" hidden="false" customHeight="false" outlineLevel="0" collapsed="false">
      <c r="B10" s="29" t="s">
        <v>45</v>
      </c>
      <c r="D10" s="29" t="s">
        <v>55</v>
      </c>
      <c r="F10" s="40" t="s">
        <v>32</v>
      </c>
      <c r="G10" s="29" t="s">
        <v>88</v>
      </c>
    </row>
    <row r="11" customFormat="false" ht="15" hidden="false" customHeight="false" outlineLevel="0" collapsed="false">
      <c r="B11" s="29" t="s">
        <v>49</v>
      </c>
      <c r="F11" s="13" t="s">
        <v>29</v>
      </c>
      <c r="G11" s="29" t="s">
        <v>89</v>
      </c>
    </row>
    <row r="12" customFormat="false" ht="15" hidden="false" customHeight="false" outlineLevel="0" collapsed="false">
      <c r="B12" s="29" t="s">
        <v>57</v>
      </c>
    </row>
    <row r="14" customFormat="false" ht="15" hidden="false" customHeight="false" outlineLevel="0" collapsed="false">
      <c r="B14" s="35" t="s">
        <v>90</v>
      </c>
    </row>
    <row r="15" customFormat="false" ht="15" hidden="false" customHeight="false" outlineLevel="0" collapsed="false">
      <c r="B15" s="29" t="s">
        <v>91</v>
      </c>
    </row>
    <row r="16" customFormat="false" ht="15" hidden="false" customHeight="false" outlineLevel="0" collapsed="false">
      <c r="B16" s="29" t="s">
        <v>92</v>
      </c>
    </row>
    <row r="17" customFormat="false" ht="15" hidden="false" customHeight="false" outlineLevel="0" collapsed="false">
      <c r="B17" s="29" t="s">
        <v>93</v>
      </c>
    </row>
    <row r="18" customFormat="false" ht="15" hidden="false" customHeight="false" outlineLevel="0" collapsed="false">
      <c r="B18" s="29" t="s">
        <v>94</v>
      </c>
    </row>
    <row r="19" customFormat="false" ht="15" hidden="false" customHeight="false" outlineLevel="0" collapsed="false">
      <c r="B19" s="29" t="s">
        <v>95</v>
      </c>
    </row>
    <row r="20" customFormat="false" ht="15" hidden="false" customHeight="false" outlineLevel="0" collapsed="false">
      <c r="B20" s="29" t="s">
        <v>96</v>
      </c>
    </row>
  </sheetData>
  <mergeCells count="4">
    <mergeCell ref="B1:G1"/>
    <mergeCell ref="B2:G2"/>
    <mergeCell ref="F4:G4"/>
    <mergeCell ref="F9:G9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2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4"/>
    <col collapsed="false" customWidth="true" hidden="false" outlineLevel="0" max="3" min="3" style="0" width="112"/>
  </cols>
  <sheetData>
    <row r="1" customFormat="false" ht="30" hidden="false" customHeight="true" outlineLevel="0" collapsed="false">
      <c r="B1" s="41" t="s">
        <v>97</v>
      </c>
      <c r="C1" s="41"/>
    </row>
    <row r="2" customFormat="false" ht="18" hidden="false" customHeight="true" outlineLevel="0" collapsed="false">
      <c r="B2" s="42" t="s">
        <v>98</v>
      </c>
      <c r="C2" s="42"/>
    </row>
    <row r="3" customFormat="false" ht="6" hidden="false" customHeight="true" outlineLevel="0" collapsed="false"/>
    <row r="4" customFormat="false" ht="19.5" hidden="false" customHeight="true" outlineLevel="0" collapsed="false">
      <c r="B4" s="43" t="s">
        <v>99</v>
      </c>
      <c r="C4" s="43"/>
    </row>
    <row r="5" customFormat="false" ht="45" hidden="false" customHeight="true" outlineLevel="0" collapsed="false">
      <c r="B5" s="44" t="s">
        <v>100</v>
      </c>
      <c r="C5" s="44"/>
    </row>
    <row r="6" customFormat="false" ht="19.5" hidden="false" customHeight="true" outlineLevel="0" collapsed="false">
      <c r="B6" s="43" t="s">
        <v>101</v>
      </c>
      <c r="C6" s="43"/>
    </row>
    <row r="7" customFormat="false" ht="15.75" hidden="false" customHeight="true" outlineLevel="0" collapsed="false">
      <c r="B7" s="44" t="s">
        <v>102</v>
      </c>
      <c r="C7" s="44"/>
    </row>
    <row r="8" customFormat="false" ht="30" hidden="false" customHeight="true" outlineLevel="0" collapsed="false">
      <c r="B8" s="44" t="s">
        <v>103</v>
      </c>
      <c r="C8" s="44"/>
    </row>
    <row r="9" customFormat="false" ht="30" hidden="false" customHeight="true" outlineLevel="0" collapsed="false">
      <c r="B9" s="44" t="s">
        <v>104</v>
      </c>
      <c r="C9" s="44"/>
    </row>
    <row r="10" customFormat="false" ht="15.75" hidden="false" customHeight="true" outlineLevel="0" collapsed="false">
      <c r="B10" s="44" t="s">
        <v>105</v>
      </c>
      <c r="C10" s="44"/>
    </row>
    <row r="11" customFormat="false" ht="19.5" hidden="false" customHeight="true" outlineLevel="0" collapsed="false">
      <c r="B11" s="43" t="s">
        <v>106</v>
      </c>
      <c r="C11" s="43"/>
    </row>
    <row r="12" customFormat="false" ht="15.75" hidden="false" customHeight="true" outlineLevel="0" collapsed="false">
      <c r="B12" s="44" t="s">
        <v>107</v>
      </c>
      <c r="C12" s="44"/>
    </row>
    <row r="13" customFormat="false" ht="15.75" hidden="false" customHeight="true" outlineLevel="0" collapsed="false">
      <c r="B13" s="44" t="s">
        <v>108</v>
      </c>
      <c r="C13" s="44"/>
    </row>
    <row r="14" customFormat="false" ht="15.75" hidden="false" customHeight="true" outlineLevel="0" collapsed="false">
      <c r="B14" s="44" t="s">
        <v>109</v>
      </c>
      <c r="C14" s="44"/>
    </row>
    <row r="15" customFormat="false" ht="15.75" hidden="false" customHeight="true" outlineLevel="0" collapsed="false">
      <c r="B15" s="44" t="s">
        <v>110</v>
      </c>
      <c r="C15" s="44"/>
    </row>
    <row r="16" customFormat="false" ht="30" hidden="false" customHeight="true" outlineLevel="0" collapsed="false">
      <c r="B16" s="44" t="s">
        <v>111</v>
      </c>
      <c r="C16" s="44"/>
    </row>
    <row r="17" customFormat="false" ht="30" hidden="false" customHeight="true" outlineLevel="0" collapsed="false">
      <c r="B17" s="44" t="s">
        <v>112</v>
      </c>
      <c r="C17" s="44"/>
    </row>
    <row r="18" customFormat="false" ht="15.75" hidden="false" customHeight="true" outlineLevel="0" collapsed="false">
      <c r="B18" s="44" t="s">
        <v>113</v>
      </c>
      <c r="C18" s="44"/>
    </row>
    <row r="19" customFormat="false" ht="19.5" hidden="false" customHeight="true" outlineLevel="0" collapsed="false">
      <c r="B19" s="43" t="s">
        <v>114</v>
      </c>
      <c r="C19" s="43"/>
    </row>
    <row r="20" customFormat="false" ht="30" hidden="false" customHeight="true" outlineLevel="0" collapsed="false">
      <c r="B20" s="44" t="s">
        <v>115</v>
      </c>
      <c r="C20" s="44"/>
    </row>
    <row r="21" customFormat="false" ht="19.5" hidden="false" customHeight="true" outlineLevel="0" collapsed="false">
      <c r="B21" s="43" t="s">
        <v>116</v>
      </c>
      <c r="C21" s="43"/>
    </row>
    <row r="22" customFormat="false" ht="15.75" hidden="false" customHeight="true" outlineLevel="0" collapsed="false">
      <c r="B22" s="44" t="s">
        <v>117</v>
      </c>
      <c r="C22" s="44"/>
    </row>
    <row r="23" customFormat="false" ht="15.75" hidden="false" customHeight="true" outlineLevel="0" collapsed="false">
      <c r="B23" s="44" t="s">
        <v>118</v>
      </c>
      <c r="C23" s="44"/>
    </row>
    <row r="24" customFormat="false" ht="15.75" hidden="false" customHeight="true" outlineLevel="0" collapsed="false">
      <c r="B24" s="44" t="s">
        <v>119</v>
      </c>
      <c r="C24" s="44"/>
    </row>
    <row r="25" customFormat="false" ht="15.75" hidden="false" customHeight="true" outlineLevel="0" collapsed="false">
      <c r="B25" s="44" t="s">
        <v>120</v>
      </c>
      <c r="C25" s="44"/>
    </row>
  </sheetData>
  <mergeCells count="24">
    <mergeCell ref="B1:C1"/>
    <mergeCell ref="B2:C2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2026-09-26T05:45:21Z</dcterms:created>
  <dc:creator>openpyxl</dc:creator>
  <dc:description/>
  <dc:language>en-US</dc:language>
  <cp:lastModifiedBy/>
  <dcterms:modified xsi:type="dcterms:W3CDTF">2026-09-26T07:45:24Z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