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e d'appel" sheetId="1" state="visible" r:id="rId3"/>
    <sheet name="Suivi des appels" sheetId="2" state="visible" r:id="rId4"/>
    <sheet name="Tableau de bord" sheetId="3" state="visible" r:id="rId5"/>
    <sheet name="Notice" sheetId="4" state="visible" r:id="rId6"/>
  </sheets>
  <definedNames>
    <definedName function="false" hidden="false" localSheetId="0" name="_xlnm.Print_Area" vbProcedure="false">'Fiche d''appel'!$A$1:$I$45</definedName>
    <definedName function="false" hidden="false" localSheetId="3" name="_xlnm.Print_Area" vbProcedure="false">Notice!$A$1:$E$26</definedName>
    <definedName function="false" hidden="false" localSheetId="1" name="_xlnm.Print_Area" vbProcedure="false">'Suivi des appels'!$A$1:$N$29</definedName>
    <definedName function="false" hidden="false" localSheetId="2" name="_xlnm.Print_Area" vbProcedure="false">'Tableau de bord'!$A$1:$I$46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<sst xmlns="http://schemas.openxmlformats.org/spreadsheetml/2006/main" count="265" uniqueCount="156">
  <si>
    <t xml:space="preserve">✆</t>
  </si>
  <si>
    <t xml:space="preserve">[ NOM DE LA SOCIÉTÉ ]</t>
  </si>
  <si>
    <t xml:space="preserve">FICHE D'APPEL</t>
  </si>
  <si>
    <t xml:space="preserve">Accueil · Standard téléphonique</t>
  </si>
  <si>
    <t xml:space="preserve">Message téléphonique à transmettre</t>
  </si>
  <si>
    <t xml:space="preserve">Réf. 2027-0148</t>
  </si>
  <si>
    <t xml:space="preserve">DATE</t>
  </si>
  <si>
    <t xml:space="preserve">HEURE</t>
  </si>
  <si>
    <t xml:space="preserve">09:40</t>
  </si>
  <si>
    <t xml:space="preserve">REÇU PAR</t>
  </si>
  <si>
    <t xml:space="preserve">A.M.</t>
  </si>
  <si>
    <t xml:space="preserve">POUR (DESTINATAIRE)</t>
  </si>
  <si>
    <t xml:space="preserve">Laurent Faure</t>
  </si>
  <si>
    <t xml:space="preserve">APPELANT</t>
  </si>
  <si>
    <t xml:space="preserve">NOM</t>
  </si>
  <si>
    <t xml:space="preserve">Béatrice Lemoine</t>
  </si>
  <si>
    <t xml:space="preserve">SOCIÉTÉ</t>
  </si>
  <si>
    <t xml:space="preserve">Cabinet Lemoine &amp; Partenaires</t>
  </si>
  <si>
    <t xml:space="preserve">TÉL.</t>
  </si>
  <si>
    <t xml:space="preserve">06 74 12 88 03</t>
  </si>
  <si>
    <t xml:space="preserve">E-MAIL</t>
  </si>
  <si>
    <t xml:space="preserve">b.lemoine@exemple.fr</t>
  </si>
  <si>
    <t xml:space="preserve">OBJET</t>
  </si>
  <si>
    <t xml:space="preserve">Relance dossier d'appel d'offres</t>
  </si>
  <si>
    <t xml:space="preserve">NATURE DE L'APPEL</t>
  </si>
  <si>
    <t xml:space="preserve">☑</t>
  </si>
  <si>
    <t xml:space="preserve">A téléphoné</t>
  </si>
  <si>
    <t xml:space="preserve">Souhaite être rappelé</t>
  </si>
  <si>
    <t xml:space="preserve">☐</t>
  </si>
  <si>
    <t xml:space="preserve">Rappellera</t>
  </si>
  <si>
    <t xml:space="preserve">Est passé(e) vous voir</t>
  </si>
  <si>
    <t xml:space="preserve">Demande un rendez-vous</t>
  </si>
  <si>
    <t xml:space="preserve">URGENT</t>
  </si>
  <si>
    <t xml:space="preserve">MESSAGE</t>
  </si>
  <si>
    <t xml:space="preserve">Merci de la rappeler avant 17 h — attend la proposition commerciale révisée (lot n° 3).</t>
  </si>
  <si>
    <t xml:space="preserve">  ✂  ─ ─ ─ ─ ─ ─ ─ ─ ─ ─ ─ ─ ─ ─ ─ ─ ─ ─ ─ ─ ─ ─ ─ ─ ─ ─ ─ ─ ─ ─ ─ ─ ─ ─ ─ ─ ─ ─ ─ ─</t>
  </si>
  <si>
    <t xml:space="preserve">Réf. ____-____</t>
  </si>
  <si>
    <t xml:space="preserve">SUIVI DES APPELS</t>
  </si>
  <si>
    <t xml:space="preserve">Journal de réception et de traitement</t>
  </si>
  <si>
    <t xml:space="preserve">DATE DE RÉFÉRENCE</t>
  </si>
  <si>
    <t xml:space="preserve">À TRAITER</t>
  </si>
  <si>
    <t xml:space="preserve">URGENTS EN ATTENTE</t>
  </si>
  <si>
    <t xml:space="preserve">APPELS ENREGISTRÉS</t>
  </si>
  <si>
    <t xml:space="preserve">N°</t>
  </si>
  <si>
    <t xml:space="preserve">Date</t>
  </si>
  <si>
    <t xml:space="preserve">Heure</t>
  </si>
  <si>
    <t xml:space="preserve">Appelant</t>
  </si>
  <si>
    <t xml:space="preserve">Société</t>
  </si>
  <si>
    <t xml:space="preserve">Destinataire</t>
  </si>
  <si>
    <t xml:space="preserve">Téléphone</t>
  </si>
  <si>
    <t xml:space="preserve">Objet / Motif</t>
  </si>
  <si>
    <t xml:space="preserve">Nature</t>
  </si>
  <si>
    <t xml:space="preserve">Priorité</t>
  </si>
  <si>
    <t xml:space="preserve">Statut</t>
  </si>
  <si>
    <t xml:space="preserve">Attente</t>
  </si>
  <si>
    <t xml:space="preserve">Visa</t>
  </si>
  <si>
    <t xml:space="preserve">08:35</t>
  </si>
  <si>
    <t xml:space="preserve">Question sur l'appel d'offres lot 3</t>
  </si>
  <si>
    <t xml:space="preserve">Haute</t>
  </si>
  <si>
    <t xml:space="preserve">Traité</t>
  </si>
  <si>
    <t xml:space="preserve">09:12</t>
  </si>
  <si>
    <t xml:space="preserve">Olivier Tanguy</t>
  </si>
  <si>
    <t xml:space="preserve">Groupe Tanguy Logistique</t>
  </si>
  <si>
    <t xml:space="preserve">Nadia Ferrand</t>
  </si>
  <si>
    <t xml:space="preserve">01 55 42 18 90</t>
  </si>
  <si>
    <t xml:space="preserve">Retard de livraison — commande L-2291</t>
  </si>
  <si>
    <t xml:space="preserve">Urgent</t>
  </si>
  <si>
    <t xml:space="preserve">En cours</t>
  </si>
  <si>
    <t xml:space="preserve">P.V.</t>
  </si>
  <si>
    <t xml:space="preserve">10:48</t>
  </si>
  <si>
    <t xml:space="preserve">Sabrina Colin</t>
  </si>
  <si>
    <t xml:space="preserve">Colin Immobilier</t>
  </si>
  <si>
    <t xml:space="preserve">Réception</t>
  </si>
  <si>
    <t xml:space="preserve">06 33 21 47 65</t>
  </si>
  <si>
    <t xml:space="preserve">Demande de documentation</t>
  </si>
  <si>
    <t xml:space="preserve">Pour information</t>
  </si>
  <si>
    <t xml:space="preserve">Basse</t>
  </si>
  <si>
    <t xml:space="preserve">Réc.</t>
  </si>
  <si>
    <t xml:space="preserve">14:05</t>
  </si>
  <si>
    <t xml:space="preserve">Marc Etienne</t>
  </si>
  <si>
    <t xml:space="preserve">Étienne &amp; Fils</t>
  </si>
  <si>
    <t xml:space="preserve">Pierre Vasseur</t>
  </si>
  <si>
    <t xml:space="preserve">07 61 09 55 12</t>
  </si>
  <si>
    <t xml:space="preserve">Souhaite un rendez-vous commercial</t>
  </si>
  <si>
    <t xml:space="preserve">RDV souhaité</t>
  </si>
  <si>
    <t xml:space="preserve">Moyenne</t>
  </si>
  <si>
    <t xml:space="preserve">À traiter</t>
  </si>
  <si>
    <t xml:space="preserve">08:22</t>
  </si>
  <si>
    <t xml:space="preserve">Relance dossier appel d'offres</t>
  </si>
  <si>
    <t xml:space="preserve">11:30</t>
  </si>
  <si>
    <t xml:space="preserve">Farid Benali</t>
  </si>
  <si>
    <t xml:space="preserve">Benali Consulting</t>
  </si>
  <si>
    <t xml:space="preserve">Amandine Mercier</t>
  </si>
  <si>
    <t xml:space="preserve">06 12 78 44 21</t>
  </si>
  <si>
    <t xml:space="preserve">Point sur le contrat de maintenance</t>
  </si>
  <si>
    <t xml:space="preserve">15:47</t>
  </si>
  <si>
    <t xml:space="preserve">Chloé Marchand</t>
  </si>
  <si>
    <t xml:space="preserve">Studio Marchand</t>
  </si>
  <si>
    <t xml:space="preserve">07 88 30 12 09</t>
  </si>
  <si>
    <t xml:space="preserve">Facture 2027-0355 : écart de montant</t>
  </si>
  <si>
    <t xml:space="preserve">09:03</t>
  </si>
  <si>
    <t xml:space="preserve">Henri Dagorne</t>
  </si>
  <si>
    <t xml:space="preserve">Dagorne Industrie</t>
  </si>
  <si>
    <t xml:space="preserve">01 47 22 66 08</t>
  </si>
  <si>
    <t xml:space="preserve">Rappellera en fin de matinée</t>
  </si>
  <si>
    <t xml:space="preserve">10:19</t>
  </si>
  <si>
    <t xml:space="preserve">Confirme sa présence à la réunion</t>
  </si>
  <si>
    <t xml:space="preserve">16:40</t>
  </si>
  <si>
    <t xml:space="preserve">Julie Prévost</t>
  </si>
  <si>
    <t xml:space="preserve">Prévost &amp; Associés</t>
  </si>
  <si>
    <t xml:space="preserve">06 09 51 73 28</t>
  </si>
  <si>
    <t xml:space="preserve">Est passée déposer un dossier</t>
  </si>
  <si>
    <t xml:space="preserve">Est passé(e)</t>
  </si>
  <si>
    <t xml:space="preserve">08:58</t>
  </si>
  <si>
    <t xml:space="preserve">Suivi réclamation L-2291</t>
  </si>
  <si>
    <t xml:space="preserve">13:26</t>
  </si>
  <si>
    <t xml:space="preserve">Karim Sassi</t>
  </si>
  <si>
    <t xml:space="preserve">Sassi Négoce</t>
  </si>
  <si>
    <t xml:space="preserve">07 42 66 19 84</t>
  </si>
  <si>
    <t xml:space="preserve">Demande de devis fournitures</t>
  </si>
  <si>
    <t xml:space="preserve">TABLEAU DE BORD</t>
  </si>
  <si>
    <t xml:space="preserve">Pilotage de l'activité téléphonique</t>
  </si>
  <si>
    <t xml:space="preserve">INDICATEURS CLÉS</t>
  </si>
  <si>
    <t xml:space="preserve">TOTAL DES APPELS</t>
  </si>
  <si>
    <t xml:space="preserve">TRAITÉS</t>
  </si>
  <si>
    <t xml:space="preserve">EN COURS</t>
  </si>
  <si>
    <t xml:space="preserve">TAUX DE TRAITEMENT</t>
  </si>
  <si>
    <t xml:space="preserve">CHARGE PAR DESTINATAIRE</t>
  </si>
  <si>
    <t xml:space="preserve">DESTINATAIRE</t>
  </si>
  <si>
    <t xml:space="preserve">APPELS</t>
  </si>
  <si>
    <t xml:space="preserve">EN ATTENTE</t>
  </si>
  <si>
    <t xml:space="preserve">RÉPARTITION PAR STATUT</t>
  </si>
  <si>
    <t xml:space="preserve">STATUT</t>
  </si>
  <si>
    <t xml:space="preserve">NOMBRE</t>
  </si>
  <si>
    <t xml:space="preserve">NOTICE</t>
  </si>
  <si>
    <t xml:space="preserve">Guide d'utilisation</t>
  </si>
  <si>
    <t xml:space="preserve">PRÉSENTATION</t>
  </si>
  <si>
    <t xml:space="preserve">Ce classeur professionnel permet de noter un appel reçu pour une personne absente, puis d'en suivre le traitement jusqu'à sa clôture. Il réunit une fiche prête à imprimer, un journal de suivi et un tableau de bord.</t>
  </si>
  <si>
    <t xml:space="preserve">CONTENU DU CLASSEUR</t>
  </si>
  <si>
    <t xml:space="preserve">Fiche d'appel</t>
  </si>
  <si>
    <t xml:space="preserve">Formulaire imprimable, deux fiches par page A4. La première est un exemple, la seconde est vierge. Les cases se cochent à la main ou à l'écran (☐ / ☑).</t>
  </si>
  <si>
    <t xml:space="preserve">Suivi des appels</t>
  </si>
  <si>
    <t xml:space="preserve">Journal : une ligne par appel. Listes déroulantes (destinataire, nature, priorité, statut), numérotation et délai d'attente automatiques, indicateurs en haut de feuille.</t>
  </si>
  <si>
    <t xml:space="preserve">Tableau de bord</t>
  </si>
  <si>
    <t xml:space="preserve">Synthèse calculée automatiquement : volumes, urgents en attente, taux de traitement, charge par destinataire et répartition par statut.</t>
  </si>
  <si>
    <t xml:space="preserve">CODE COULEUR DES STATUTS</t>
  </si>
  <si>
    <t xml:space="preserve">Message clôturé, aucune action requise.</t>
  </si>
  <si>
    <t xml:space="preserve">Traitement engagé, à finaliser.</t>
  </si>
  <si>
    <t xml:space="preserve">En attente d'action — priorité.</t>
  </si>
  <si>
    <t xml:space="preserve">PRISE EN MAIN</t>
  </si>
  <si>
    <t xml:space="preserve">1 — Remplacez « [ NOM DE LA SOCIÉTÉ ] » par votre en-tête sur chaque feuille.</t>
  </si>
  <si>
    <t xml:space="preserve">2 — Imprimez la « Fiche d'appel », ou saisissez directement dans « Suivi des appels ».</t>
  </si>
  <si>
    <t xml:space="preserve">3 — Renseignez chaque appel et choisissez nature, priorité et statut dans les listes.</t>
  </si>
  <si>
    <t xml:space="preserve">4 — Ajustez la « date de référence » pour actualiser les délais d'attente.</t>
  </si>
  <si>
    <t xml:space="preserve">5 — Le « Tableau de bord » se met à jour automatiquement.</t>
  </si>
  <si>
    <t xml:space="preserve">Repère : les cellules teintées (crème) sont les seules à remplir. Dates au format JJ/MM/AAAA, montants éventuels en euros (€). Pour ajouter des lignes au journal, recopiez les formules des colonnes « N° » et « Attente 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</si>
</sst>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"/>
    <numFmt numFmtId="167" formatCode="General"/>
    <numFmt numFmtId="168" formatCode="0"/>
    <numFmt numFmtId="169" formatCode="0.0%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17233D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sz val="9"/>
      <color rgb="FF8A97AE"/>
      <name val="Calibri"/>
      <family val="0"/>
      <charset val="1"/>
    </font>
    <font>
      <sz val="10"/>
      <color rgb="FF17233D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9"/>
      <color rgb="FFEAD9A8"/>
      <name val="Calibri"/>
      <family val="0"/>
      <charset val="1"/>
    </font>
    <font>
      <b val="true"/>
      <sz val="8"/>
      <color rgb="FF5A6B8C"/>
      <name val="Calibri"/>
      <family val="0"/>
      <charset val="1"/>
    </font>
    <font>
      <b val="true"/>
      <sz val="12"/>
      <color rgb="FF17233D"/>
      <name val="Calibri"/>
      <family val="0"/>
      <charset val="1"/>
    </font>
    <font>
      <b val="true"/>
      <sz val="9"/>
      <color rgb="FF17233D"/>
      <name val="Calibri"/>
      <family val="0"/>
      <charset val="1"/>
    </font>
    <font>
      <b val="true"/>
      <sz val="12"/>
      <color rgb="FFB8912E"/>
      <name val="Calibri"/>
      <family val="0"/>
      <charset val="1"/>
    </font>
    <font>
      <sz val="9"/>
      <color rgb="FF17233D"/>
      <name val="Calibri"/>
      <family val="0"/>
      <charset val="1"/>
    </font>
    <font>
      <b val="true"/>
      <sz val="12"/>
      <color rgb="FF5A6B8C"/>
      <name val="Calibri"/>
      <family val="0"/>
      <charset val="1"/>
    </font>
    <font>
      <b val="true"/>
      <sz val="9"/>
      <color rgb="FFB23A2C"/>
      <name val="Calibri"/>
      <family val="0"/>
      <charset val="1"/>
    </font>
    <font>
      <sz val="8"/>
      <color rgb="FF8A97AE"/>
      <name val="Calibri"/>
      <family val="0"/>
      <charset val="1"/>
    </font>
    <font>
      <b val="true"/>
      <sz val="11"/>
      <color rgb="FF17233D"/>
      <name val="Calibri"/>
      <family val="0"/>
      <charset val="1"/>
    </font>
    <font>
      <b val="true"/>
      <sz val="13"/>
      <color rgb="FFB23A2C"/>
      <name val="Calibri"/>
      <family val="0"/>
      <charset val="1"/>
    </font>
    <font>
      <b val="true"/>
      <sz val="13"/>
      <color rgb="FF17233D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5A6B8C"/>
      <name val="Calibri"/>
      <family val="0"/>
      <charset val="1"/>
    </font>
    <font>
      <b val="true"/>
      <sz val="26"/>
      <color rgb="FF17233D"/>
      <name val="Calibri"/>
      <family val="0"/>
      <charset val="1"/>
    </font>
    <font>
      <b val="true"/>
      <sz val="26"/>
      <color rgb="FFB23A2C"/>
      <name val="Calibri"/>
      <family val="0"/>
      <charset val="1"/>
    </font>
    <font>
      <b val="true"/>
      <sz val="26"/>
      <color rgb="FF2C6B4F"/>
      <name val="Calibri"/>
      <family val="0"/>
      <charset val="1"/>
    </font>
    <font>
      <b val="true"/>
      <sz val="26"/>
      <color rgb="FF9A6A14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10"/>
      <color rgb="FF17233D"/>
      <name val="Calibri"/>
      <family val="0"/>
      <charset val="1"/>
    </font>
    <font>
      <b val="true"/>
      <sz val="10"/>
      <color rgb="FFB23A2C"/>
      <name val="Calibri"/>
      <family val="0"/>
      <charset val="1"/>
    </font>
    <font>
      <b val="true"/>
      <sz val="10"/>
      <color rgb="FF9A6A14"/>
      <name val="Calibri"/>
      <family val="0"/>
      <charset val="1"/>
    </font>
    <font>
      <b val="true"/>
      <sz val="10"/>
      <color rgb="FF2C6B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17233D"/>
      <name val="Calibri"/>
      <family val="0"/>
      <charset val="1"/>
    </font>
    <font>
      <i val="true"/>
      <sz val="9"/>
      <color rgb="FF5A6B8C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B8912E"/>
        <bgColor rgb="FF9A6A14"/>
      </patternFill>
    </fill>
    <fill>
      <patternFill patternType="solid">
        <fgColor rgb="FF17233D"/>
        <bgColor rgb="FF2A3B63"/>
      </patternFill>
    </fill>
    <fill>
      <patternFill patternType="solid">
        <fgColor rgb="FF2A3B63"/>
        <bgColor rgb="FF333399"/>
      </patternFill>
    </fill>
    <fill>
      <patternFill patternType="solid">
        <fgColor rgb="FFF6F3EA"/>
        <bgColor rgb="FFF4F6FA"/>
      </patternFill>
    </fill>
    <fill>
      <patternFill patternType="solid">
        <fgColor rgb="FFFFFFFF"/>
        <bgColor rgb="FFF4F6FA"/>
      </patternFill>
    </fill>
    <fill>
      <patternFill patternType="solid">
        <fgColor rgb="FFF4F6FA"/>
        <bgColor rgb="FFF6F3EA"/>
      </patternFill>
    </fill>
    <fill>
      <patternFill patternType="solid">
        <fgColor rgb="FFE7ECF4"/>
        <bgColor rgb="FFE4EFE7"/>
      </patternFill>
    </fill>
    <fill>
      <patternFill patternType="solid">
        <fgColor rgb="FFE4EFE7"/>
        <bgColor rgb="FFE7ECF4"/>
      </patternFill>
    </fill>
    <fill>
      <patternFill patternType="solid">
        <fgColor rgb="FFFBF0D8"/>
        <bgColor rgb="FFF6F3EA"/>
      </patternFill>
    </fill>
    <fill>
      <patternFill patternType="solid">
        <fgColor rgb="FFF7E2DE"/>
        <bgColor rgb="FFFBF0D8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EB9CC"/>
      </bottom>
      <diagonal/>
    </border>
    <border diagonalUp="false" diagonalDown="false">
      <left style="thin">
        <color rgb="FFD5DCE8"/>
      </left>
      <right style="thin">
        <color rgb="FFD5DCE8"/>
      </right>
      <top style="thin">
        <color rgb="FFD5DCE8"/>
      </top>
      <bottom style="thin">
        <color rgb="FFD5DCE8"/>
      </bottom>
      <diagonal/>
    </border>
    <border diagonalUp="false" diagonalDown="false">
      <left/>
      <right/>
      <top/>
      <bottom style="thin">
        <color rgb="FFB8912E"/>
      </bottom>
      <diagonal/>
    </border>
    <border diagonalUp="false" diagonalDown="false">
      <left style="thin">
        <color rgb="FFD5DCE8"/>
      </left>
      <right style="thin">
        <color rgb="FFD5DCE8"/>
      </right>
      <top style="thin">
        <color rgb="FFD5DCE8"/>
      </top>
      <bottom/>
      <diagonal/>
    </border>
    <border diagonalUp="false" diagonalDown="false">
      <left style="thin">
        <color rgb="FFD5DCE8"/>
      </left>
      <right style="thin">
        <color rgb="FFD5DCE8"/>
      </right>
      <top/>
      <bottom/>
      <diagonal/>
    </border>
    <border diagonalUp="false" diagonalDown="false">
      <left style="thin">
        <color rgb="FFD5DCE8"/>
      </left>
      <right style="thin">
        <color rgb="FFD5DCE8"/>
      </right>
      <top/>
      <bottom style="thin">
        <color rgb="FFD5DCE8"/>
      </bottom>
      <diagonal/>
    </border>
    <border diagonalUp="false" diagonalDown="false">
      <left/>
      <right/>
      <top/>
      <bottom style="thin">
        <color rgb="FFD5DC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4" fillId="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5" fillId="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6" fillId="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7" fillId="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4" fillId="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9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9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5" fillId="8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B23A2C"/>
      </font>
      <fill>
        <patternFill>
          <bgColor rgb="FFF7E2DE"/>
        </patternFill>
      </fill>
    </dxf>
    <dxf>
      <font>
        <name val="Calibri"/>
        <charset val="1"/>
        <family val="0"/>
        <b val="1"/>
        <color rgb="FF2C6B4F"/>
      </font>
      <fill>
        <patternFill>
          <bgColor rgb="FFE4EFE7"/>
        </patternFill>
      </fill>
    </dxf>
    <dxf>
      <font>
        <name val="Calibri"/>
        <charset val="1"/>
        <family val="0"/>
        <b val="1"/>
        <color rgb="FF9A6A14"/>
      </font>
      <fill>
        <patternFill>
          <bgColor rgb="FFFBF0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A14"/>
      <rgbColor rgb="FF800080"/>
      <rgbColor rgb="FF2C6B4F"/>
      <rgbColor rgb="FFAEB9CC"/>
      <rgbColor rgb="FF808080"/>
      <rgbColor rgb="FF9999FF"/>
      <rgbColor rgb="FF993366"/>
      <rgbColor rgb="FFFBF0D8"/>
      <rgbColor rgb="FFE4EFE7"/>
      <rgbColor rgb="FF660066"/>
      <rgbColor rgb="FFFF8080"/>
      <rgbColor rgb="FF0066CC"/>
      <rgbColor rgb="FFD5DC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CF4"/>
      <rgbColor rgb="FFF6F3EA"/>
      <rgbColor rgb="FFF7E2DE"/>
      <rgbColor rgb="FFD9D9D9"/>
      <rgbColor rgb="FFF4F6FA"/>
      <rgbColor rgb="FFCC99FF"/>
      <rgbColor rgb="FFEAD9A8"/>
      <rgbColor rgb="FF3366FF"/>
      <rgbColor rgb="FF33CCCC"/>
      <rgbColor rgb="FF99CC00"/>
      <rgbColor rgb="FFFFCC00"/>
      <rgbColor rgb="FFB8912E"/>
      <rgbColor rgb="FFFF6600"/>
      <rgbColor rgb="FF5A6B8C"/>
      <rgbColor rgb="FF8A97AE"/>
      <rgbColor rgb="FF17233D"/>
      <rgbColor rgb="FF339966"/>
      <rgbColor rgb="FF003300"/>
      <rgbColor rgb="FF333300"/>
      <rgbColor rgb="FFB23A2C"/>
      <rgbColor rgb="FF993366"/>
      <rgbColor rgb="FF333399"/>
      <rgbColor rgb="FF2A3B6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Appels par destinataire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'Tableau de bord'!F18</c:f>
              <c:strCache>
                <c:ptCount val="1"/>
                <c:pt idx="0">
                  <c:v>APPELS</c:v>
                </c:pt>
              </c:strCache>
            </c:strRef>
          </c:tx>
          <c:spPr>
            <a:solidFill>
              <a:srgbClr val="2a3b63"/>
            </a:solidFill>
            <a:ln w="0">
              <a:solidFill>
                <a:srgbClr val="2a3b63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bord'!$C$19:$C$23</c:f>
              <c:strCache>
                <c:ptCount val="5"/>
                <c:pt idx="0">
                  <c:v>Amandine Mercier</c:v>
                </c:pt>
                <c:pt idx="1">
                  <c:v>Laurent Faure</c:v>
                </c:pt>
                <c:pt idx="2">
                  <c:v>Nadia Ferrand</c:v>
                </c:pt>
                <c:pt idx="3">
                  <c:v>Pierre Vasseur</c:v>
                </c:pt>
                <c:pt idx="4">
                  <c:v>Réception</c:v>
                </c:pt>
              </c:strCache>
            </c:strRef>
          </c:cat>
          <c:val>
            <c:numRef>
              <c:f>'Tableau de bord'!$F$19:$F$23</c:f>
              <c:numCache>
                <c:formatCode>#,##0</c:formatCode>
                <c:ptCount val="5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gapWidth val="150"/>
        <c:overlap val="0"/>
        <c:axId val="45561055"/>
        <c:axId val="8304143"/>
      </c:barChart>
      <c:catAx>
        <c:axId val="45561055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9360">
            <a:solidFill>
              <a:srgbClr val="d5dce8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04143"/>
        <c:crosses val="autoZero"/>
        <c:auto val="1"/>
        <c:lblAlgn val="ctr"/>
        <c:lblOffset val="100"/>
        <c:noMultiLvlLbl val="0"/>
      </c:catAx>
      <c:valAx>
        <c:axId val="8304143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d5dce8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56105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Répartition par statut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bord'!F27</c:f>
              <c:strCache>
                <c:ptCount val="1"/>
                <c:pt idx="0">
                  <c:v>NOMBRE</c:v>
                </c:pt>
              </c:strCache>
            </c:strRef>
          </c:tx>
          <c:spPr>
            <a:solidFill>
              <a:srgbClr val="2a3b63"/>
            </a:solidFill>
            <a:ln w="0">
              <a:solidFill>
                <a:srgbClr val="2a3b63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bord'!$C$28:$C$30</c:f>
              <c:strCache>
                <c:ptCount val="3"/>
                <c:pt idx="0">
                  <c:v>À traiter</c:v>
                </c:pt>
                <c:pt idx="1">
                  <c:v>En cours</c:v>
                </c:pt>
                <c:pt idx="2">
                  <c:v>Traité</c:v>
                </c:pt>
              </c:strCache>
            </c:strRef>
          </c:cat>
          <c:val>
            <c:numRef>
              <c:f>'Tableau de bord'!$F$28:$F$30</c:f>
              <c:numCache>
                <c:formatCode>#,##0</c:formatCode>
                <c:ptCount val="3"/>
                <c:pt idx="0">
                  <c:v>3</c:v>
                </c:pt>
                <c:pt idx="1">
                  <c:v>4</c:v>
                </c:pt>
                <c:pt idx="2">
                  <c:v>5</c:v>
                </c:pt>
              </c:numCache>
            </c:numRef>
          </c:val>
        </c:ser>
        <c:gapWidth val="150"/>
        <c:overlap val="0"/>
        <c:axId val="66600783"/>
        <c:axId val="54191015"/>
      </c:barChart>
      <c:catAx>
        <c:axId val="66600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d5dce8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191015"/>
        <c:crosses val="autoZero"/>
        <c:auto val="1"/>
        <c:lblAlgn val="ctr"/>
        <c:lblOffset val="100"/>
        <c:noMultiLvlLbl val="0"/>
      </c:catAx>
      <c:valAx>
        <c:axId val="54191015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9360">
            <a:solidFill>
              <a:srgbClr val="d5dce8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60078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30</xdr:row>
      <xdr:rowOff>145440</xdr:rowOff>
    </xdr:from>
    <xdr:to>
      <xdr:col>5</xdr:col>
      <xdr:colOff>415800</xdr:colOff>
      <xdr:row>42</xdr:row>
      <xdr:rowOff>163080</xdr:rowOff>
    </xdr:to>
    <xdr:graphicFrame>
      <xdr:nvGraphicFramePr>
        <xdr:cNvPr id="0" name="Chart 1"/>
        <xdr:cNvGraphicFramePr/>
      </xdr:nvGraphicFramePr>
      <xdr:xfrm>
        <a:off x="141120" y="5210280"/>
        <a:ext cx="3023640" cy="230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30</xdr:row>
      <xdr:rowOff>145440</xdr:rowOff>
    </xdr:from>
    <xdr:to>
      <xdr:col>9</xdr:col>
      <xdr:colOff>486360</xdr:colOff>
      <xdr:row>42</xdr:row>
      <xdr:rowOff>163080</xdr:rowOff>
    </xdr:to>
    <xdr:graphicFrame>
      <xdr:nvGraphicFramePr>
        <xdr:cNvPr id="1" name="Chart 2"/>
        <xdr:cNvGraphicFramePr/>
      </xdr:nvGraphicFramePr>
      <xdr:xfrm>
        <a:off x="2748960" y="5210280"/>
        <a:ext cx="3023640" cy="230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233D"/>
    <pageSetUpPr fitToPage="true"/>
  </sheetPr>
  <dimension ref="B1:H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.6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7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2"/>
  </cols>
  <sheetData>
    <row r="1" customFormat="false" ht="7.5" hidden="false" customHeight="true" outlineLevel="0" collapsed="false"/>
    <row r="2" customFormat="false" ht="18.55" hidden="false" customHeight="false" outlineLevel="0" collapsed="false">
      <c r="B2" s="1" t="s">
        <v>0</v>
      </c>
      <c r="C2" s="2" t="s">
        <v>1</v>
      </c>
      <c r="D2" s="2"/>
      <c r="E2" s="2"/>
      <c r="F2" s="3" t="s">
        <v>2</v>
      </c>
      <c r="G2" s="3"/>
      <c r="H2" s="3"/>
    </row>
    <row r="3" customFormat="false" ht="15" hidden="false" customHeight="false" outlineLevel="0" collapsed="false">
      <c r="B3" s="1"/>
      <c r="C3" s="4" t="s">
        <v>3</v>
      </c>
      <c r="D3" s="4"/>
      <c r="E3" s="4"/>
      <c r="F3" s="5" t="s">
        <v>4</v>
      </c>
      <c r="G3" s="5"/>
      <c r="H3" s="5"/>
    </row>
    <row r="4" customFormat="false" ht="3.75" hidden="false" customHeight="true" outlineLevel="0" collapsed="false">
      <c r="B4" s="6"/>
      <c r="C4" s="6"/>
      <c r="D4" s="6"/>
      <c r="E4" s="6"/>
      <c r="F4" s="6"/>
      <c r="G4" s="6"/>
      <c r="H4" s="6"/>
    </row>
    <row r="5" customFormat="false" ht="6" hidden="false" customHeight="true" outlineLevel="0" collapsed="false"/>
    <row r="6" customFormat="false" ht="15" hidden="false" customHeight="false" outlineLevel="0" collapsed="false">
      <c r="B6" s="7"/>
      <c r="C6" s="8" t="s">
        <v>2</v>
      </c>
      <c r="D6" s="8"/>
      <c r="E6" s="8"/>
      <c r="F6" s="9" t="s">
        <v>5</v>
      </c>
      <c r="G6" s="9"/>
      <c r="H6" s="9"/>
    </row>
    <row r="7" customFormat="false" ht="15" hidden="false" customHeight="false" outlineLevel="0" collapsed="false">
      <c r="B7" s="7"/>
      <c r="C7" s="10" t="s">
        <v>6</v>
      </c>
      <c r="D7" s="11" t="n">
        <v>46458</v>
      </c>
      <c r="E7" s="12" t="s">
        <v>7</v>
      </c>
      <c r="F7" s="13" t="s">
        <v>8</v>
      </c>
      <c r="G7" s="14" t="s">
        <v>9</v>
      </c>
      <c r="H7" s="13" t="s">
        <v>10</v>
      </c>
    </row>
    <row r="8" customFormat="false" ht="15" hidden="false" customHeight="false" outlineLevel="0" collapsed="false">
      <c r="B8" s="7"/>
      <c r="C8" s="10" t="s">
        <v>11</v>
      </c>
      <c r="D8" s="15"/>
      <c r="E8" s="15"/>
      <c r="F8" s="15"/>
      <c r="G8" s="15"/>
      <c r="H8" s="15"/>
    </row>
    <row r="9" customFormat="false" ht="15" hidden="false" customHeight="false" outlineLevel="0" collapsed="false">
      <c r="B9" s="7"/>
      <c r="C9" s="16" t="s">
        <v>12</v>
      </c>
      <c r="D9" s="16"/>
      <c r="E9" s="16"/>
      <c r="F9" s="16"/>
      <c r="G9" s="16"/>
      <c r="H9" s="16"/>
    </row>
    <row r="10" customFormat="false" ht="15" hidden="false" customHeight="false" outlineLevel="0" collapsed="false">
      <c r="B10" s="7"/>
      <c r="C10" s="17" t="s">
        <v>13</v>
      </c>
      <c r="D10" s="15"/>
      <c r="E10" s="15"/>
      <c r="F10" s="15"/>
      <c r="G10" s="15"/>
      <c r="H10" s="15"/>
    </row>
    <row r="11" customFormat="false" ht="1.5" hidden="false" customHeight="true" outlineLevel="0" collapsed="false">
      <c r="B11" s="7"/>
      <c r="C11" s="6"/>
      <c r="D11" s="6"/>
      <c r="E11" s="6"/>
      <c r="F11" s="6"/>
      <c r="G11" s="6"/>
      <c r="H11" s="6"/>
    </row>
    <row r="12" customFormat="false" ht="15" hidden="false" customHeight="false" outlineLevel="0" collapsed="false">
      <c r="B12" s="7"/>
      <c r="C12" s="10" t="s">
        <v>14</v>
      </c>
      <c r="D12" s="18" t="s">
        <v>15</v>
      </c>
      <c r="E12" s="18"/>
      <c r="F12" s="18"/>
      <c r="G12" s="18"/>
      <c r="H12" s="18"/>
    </row>
    <row r="13" customFormat="false" ht="15" hidden="false" customHeight="false" outlineLevel="0" collapsed="false">
      <c r="B13" s="7"/>
      <c r="C13" s="10" t="s">
        <v>16</v>
      </c>
      <c r="D13" s="18" t="s">
        <v>17</v>
      </c>
      <c r="E13" s="18"/>
      <c r="F13" s="18"/>
      <c r="G13" s="18"/>
      <c r="H13" s="18"/>
    </row>
    <row r="14" customFormat="false" ht="15" hidden="false" customHeight="false" outlineLevel="0" collapsed="false">
      <c r="B14" s="7"/>
      <c r="C14" s="10" t="s">
        <v>18</v>
      </c>
      <c r="D14" s="18" t="s">
        <v>19</v>
      </c>
      <c r="E14" s="18"/>
      <c r="F14" s="12" t="s">
        <v>20</v>
      </c>
      <c r="G14" s="18" t="s">
        <v>21</v>
      </c>
      <c r="H14" s="18"/>
    </row>
    <row r="15" customFormat="false" ht="15" hidden="false" customHeight="false" outlineLevel="0" collapsed="false">
      <c r="B15" s="7"/>
      <c r="C15" s="10" t="s">
        <v>22</v>
      </c>
      <c r="D15" s="18" t="s">
        <v>23</v>
      </c>
      <c r="E15" s="18"/>
      <c r="F15" s="18"/>
      <c r="G15" s="18"/>
      <c r="H15" s="18"/>
    </row>
    <row r="16" customFormat="false" ht="15" hidden="false" customHeight="false" outlineLevel="0" collapsed="false">
      <c r="B16" s="7"/>
      <c r="C16" s="17" t="s">
        <v>24</v>
      </c>
      <c r="D16" s="15"/>
      <c r="E16" s="15"/>
      <c r="F16" s="15"/>
      <c r="G16" s="15"/>
      <c r="H16" s="15"/>
    </row>
    <row r="17" customFormat="false" ht="1.5" hidden="false" customHeight="true" outlineLevel="0" collapsed="false">
      <c r="B17" s="7"/>
      <c r="C17" s="6"/>
      <c r="D17" s="6"/>
      <c r="E17" s="6"/>
      <c r="F17" s="6"/>
      <c r="G17" s="6"/>
      <c r="H17" s="6"/>
    </row>
    <row r="18" customFormat="false" ht="15" hidden="false" customHeight="false" outlineLevel="0" collapsed="false">
      <c r="B18" s="7"/>
      <c r="C18" s="19" t="s">
        <v>25</v>
      </c>
      <c r="D18" s="20" t="s">
        <v>26</v>
      </c>
      <c r="E18" s="20"/>
      <c r="F18" s="19" t="s">
        <v>25</v>
      </c>
      <c r="G18" s="20" t="s">
        <v>27</v>
      </c>
      <c r="H18" s="20"/>
    </row>
    <row r="19" customFormat="false" ht="15" hidden="false" customHeight="false" outlineLevel="0" collapsed="false">
      <c r="B19" s="7"/>
      <c r="C19" s="21" t="s">
        <v>28</v>
      </c>
      <c r="D19" s="20" t="s">
        <v>29</v>
      </c>
      <c r="E19" s="20"/>
      <c r="F19" s="21" t="s">
        <v>28</v>
      </c>
      <c r="G19" s="20" t="s">
        <v>30</v>
      </c>
      <c r="H19" s="20"/>
    </row>
    <row r="20" customFormat="false" ht="15" hidden="false" customHeight="false" outlineLevel="0" collapsed="false">
      <c r="B20" s="7"/>
      <c r="C20" s="21" t="s">
        <v>28</v>
      </c>
      <c r="D20" s="20" t="s">
        <v>31</v>
      </c>
      <c r="E20" s="20"/>
      <c r="F20" s="21" t="s">
        <v>28</v>
      </c>
      <c r="G20" s="22" t="s">
        <v>32</v>
      </c>
      <c r="H20" s="22"/>
    </row>
    <row r="21" customFormat="false" ht="15" hidden="false" customHeight="false" outlineLevel="0" collapsed="false">
      <c r="B21" s="7"/>
      <c r="C21" s="17" t="s">
        <v>33</v>
      </c>
      <c r="D21" s="15"/>
      <c r="E21" s="15"/>
      <c r="F21" s="15"/>
      <c r="G21" s="15"/>
      <c r="H21" s="15"/>
    </row>
    <row r="22" customFormat="false" ht="1.5" hidden="false" customHeight="true" outlineLevel="0" collapsed="false">
      <c r="B22" s="7"/>
      <c r="C22" s="6"/>
      <c r="D22" s="6"/>
      <c r="E22" s="6"/>
      <c r="F22" s="6"/>
      <c r="G22" s="6"/>
      <c r="H22" s="6"/>
    </row>
    <row r="23" customFormat="false" ht="30" hidden="false" customHeight="true" outlineLevel="0" collapsed="false">
      <c r="B23" s="7"/>
      <c r="C23" s="23" t="s">
        <v>34</v>
      </c>
      <c r="D23" s="23"/>
      <c r="E23" s="23"/>
      <c r="F23" s="23"/>
      <c r="G23" s="23"/>
      <c r="H23" s="23"/>
    </row>
    <row r="24" customFormat="false" ht="15" hidden="false" customHeight="false" outlineLevel="0" collapsed="false">
      <c r="C24" s="24" t="s">
        <v>35</v>
      </c>
      <c r="D24" s="24"/>
      <c r="E24" s="24"/>
      <c r="F24" s="24"/>
      <c r="G24" s="24"/>
      <c r="H24" s="24"/>
    </row>
    <row r="26" customFormat="false" ht="15" hidden="false" customHeight="false" outlineLevel="0" collapsed="false">
      <c r="B26" s="7"/>
      <c r="C26" s="8" t="s">
        <v>2</v>
      </c>
      <c r="D26" s="8"/>
      <c r="E26" s="8"/>
      <c r="F26" s="9" t="s">
        <v>36</v>
      </c>
      <c r="G26" s="9"/>
      <c r="H26" s="9"/>
    </row>
    <row r="27" customFormat="false" ht="15" hidden="false" customHeight="false" outlineLevel="0" collapsed="false">
      <c r="B27" s="7"/>
      <c r="C27" s="10" t="s">
        <v>6</v>
      </c>
      <c r="D27" s="11"/>
      <c r="E27" s="12" t="s">
        <v>7</v>
      </c>
      <c r="F27" s="13"/>
      <c r="G27" s="14" t="s">
        <v>9</v>
      </c>
      <c r="H27" s="13"/>
    </row>
    <row r="28" customFormat="false" ht="15" hidden="false" customHeight="false" outlineLevel="0" collapsed="false">
      <c r="B28" s="7"/>
      <c r="C28" s="10" t="s">
        <v>11</v>
      </c>
      <c r="D28" s="15"/>
      <c r="E28" s="15"/>
      <c r="F28" s="15"/>
      <c r="G28" s="15"/>
      <c r="H28" s="15"/>
    </row>
    <row r="29" customFormat="false" ht="15" hidden="false" customHeight="false" outlineLevel="0" collapsed="false">
      <c r="B29" s="7"/>
      <c r="C29" s="16"/>
      <c r="D29" s="16"/>
      <c r="E29" s="16"/>
      <c r="F29" s="16"/>
      <c r="G29" s="16"/>
      <c r="H29" s="16"/>
    </row>
    <row r="30" customFormat="false" ht="15" hidden="false" customHeight="false" outlineLevel="0" collapsed="false">
      <c r="B30" s="7"/>
      <c r="C30" s="17" t="s">
        <v>13</v>
      </c>
      <c r="D30" s="15"/>
      <c r="E30" s="15"/>
      <c r="F30" s="15"/>
      <c r="G30" s="15"/>
      <c r="H30" s="15"/>
    </row>
    <row r="31" customFormat="false" ht="1.5" hidden="false" customHeight="true" outlineLevel="0" collapsed="false">
      <c r="B31" s="7"/>
      <c r="C31" s="6"/>
      <c r="D31" s="6"/>
      <c r="E31" s="6"/>
      <c r="F31" s="6"/>
      <c r="G31" s="6"/>
      <c r="H31" s="6"/>
    </row>
    <row r="32" customFormat="false" ht="15" hidden="false" customHeight="false" outlineLevel="0" collapsed="false">
      <c r="B32" s="7"/>
      <c r="C32" s="10" t="s">
        <v>14</v>
      </c>
      <c r="D32" s="18"/>
      <c r="E32" s="18"/>
      <c r="F32" s="18"/>
      <c r="G32" s="18"/>
      <c r="H32" s="18"/>
    </row>
    <row r="33" customFormat="false" ht="15" hidden="false" customHeight="false" outlineLevel="0" collapsed="false">
      <c r="B33" s="7"/>
      <c r="C33" s="10" t="s">
        <v>16</v>
      </c>
      <c r="D33" s="18"/>
      <c r="E33" s="18"/>
      <c r="F33" s="18"/>
      <c r="G33" s="18"/>
      <c r="H33" s="18"/>
    </row>
    <row r="34" customFormat="false" ht="15" hidden="false" customHeight="false" outlineLevel="0" collapsed="false">
      <c r="B34" s="7"/>
      <c r="C34" s="10" t="s">
        <v>18</v>
      </c>
      <c r="D34" s="18"/>
      <c r="E34" s="18"/>
      <c r="F34" s="12" t="s">
        <v>20</v>
      </c>
      <c r="G34" s="18"/>
      <c r="H34" s="18"/>
    </row>
    <row r="35" customFormat="false" ht="15" hidden="false" customHeight="false" outlineLevel="0" collapsed="false">
      <c r="B35" s="7"/>
      <c r="C35" s="10" t="s">
        <v>22</v>
      </c>
      <c r="D35" s="18"/>
      <c r="E35" s="18"/>
      <c r="F35" s="18"/>
      <c r="G35" s="18"/>
      <c r="H35" s="18"/>
    </row>
    <row r="36" customFormat="false" ht="15" hidden="false" customHeight="false" outlineLevel="0" collapsed="false">
      <c r="B36" s="7"/>
      <c r="C36" s="17" t="s">
        <v>24</v>
      </c>
      <c r="D36" s="15"/>
      <c r="E36" s="15"/>
      <c r="F36" s="15"/>
      <c r="G36" s="15"/>
      <c r="H36" s="15"/>
    </row>
    <row r="37" customFormat="false" ht="1.5" hidden="false" customHeight="true" outlineLevel="0" collapsed="false">
      <c r="B37" s="7"/>
      <c r="C37" s="6"/>
      <c r="D37" s="6"/>
      <c r="E37" s="6"/>
      <c r="F37" s="6"/>
      <c r="G37" s="6"/>
      <c r="H37" s="6"/>
    </row>
    <row r="38" customFormat="false" ht="15" hidden="false" customHeight="false" outlineLevel="0" collapsed="false">
      <c r="B38" s="7"/>
      <c r="C38" s="21" t="s">
        <v>28</v>
      </c>
      <c r="D38" s="20" t="s">
        <v>26</v>
      </c>
      <c r="E38" s="20"/>
      <c r="F38" s="21" t="s">
        <v>28</v>
      </c>
      <c r="G38" s="20" t="s">
        <v>27</v>
      </c>
      <c r="H38" s="20"/>
    </row>
    <row r="39" customFormat="false" ht="15" hidden="false" customHeight="false" outlineLevel="0" collapsed="false">
      <c r="B39" s="7"/>
      <c r="C39" s="21" t="s">
        <v>28</v>
      </c>
      <c r="D39" s="20" t="s">
        <v>29</v>
      </c>
      <c r="E39" s="20"/>
      <c r="F39" s="21" t="s">
        <v>28</v>
      </c>
      <c r="G39" s="20" t="s">
        <v>30</v>
      </c>
      <c r="H39" s="20"/>
    </row>
    <row r="40" customFormat="false" ht="15" hidden="false" customHeight="false" outlineLevel="0" collapsed="false">
      <c r="B40" s="7"/>
      <c r="C40" s="21" t="s">
        <v>28</v>
      </c>
      <c r="D40" s="20" t="s">
        <v>31</v>
      </c>
      <c r="E40" s="20"/>
      <c r="F40" s="21" t="s">
        <v>28</v>
      </c>
      <c r="G40" s="22" t="s">
        <v>32</v>
      </c>
      <c r="H40" s="22"/>
    </row>
    <row r="41" customFormat="false" ht="15" hidden="false" customHeight="false" outlineLevel="0" collapsed="false">
      <c r="B41" s="7"/>
      <c r="C41" s="17" t="s">
        <v>33</v>
      </c>
      <c r="D41" s="15"/>
      <c r="E41" s="15"/>
      <c r="F41" s="15"/>
      <c r="G41" s="15"/>
      <c r="H41" s="15"/>
    </row>
    <row r="42" customFormat="false" ht="1.5" hidden="false" customHeight="true" outlineLevel="0" collapsed="false">
      <c r="B42" s="7"/>
      <c r="C42" s="6"/>
      <c r="D42" s="6"/>
      <c r="E42" s="6"/>
      <c r="F42" s="6"/>
      <c r="G42" s="6"/>
      <c r="H42" s="6"/>
    </row>
    <row r="43" customFormat="false" ht="30" hidden="false" customHeight="true" outlineLevel="0" collapsed="false">
      <c r="B43" s="7"/>
      <c r="C43" s="25"/>
      <c r="D43" s="25"/>
      <c r="E43" s="25"/>
      <c r="F43" s="25"/>
      <c r="G43" s="25"/>
      <c r="H43" s="25"/>
    </row>
    <row r="44" customFormat="false" ht="15" hidden="false" customHeight="false" outlineLevel="0" collapsed="false">
      <c r="C44" s="24" t="s">
        <v>35</v>
      </c>
      <c r="D44" s="24"/>
      <c r="E44" s="24"/>
      <c r="F44" s="24"/>
      <c r="G44" s="24"/>
      <c r="H44" s="24"/>
    </row>
  </sheetData>
  <mergeCells count="44">
    <mergeCell ref="B2:B3"/>
    <mergeCell ref="C2:E2"/>
    <mergeCell ref="F2:H2"/>
    <mergeCell ref="C3:E3"/>
    <mergeCell ref="F3:H3"/>
    <mergeCell ref="B4:H4"/>
    <mergeCell ref="C6:E6"/>
    <mergeCell ref="F6:H6"/>
    <mergeCell ref="C9:H9"/>
    <mergeCell ref="C11:H11"/>
    <mergeCell ref="D12:H12"/>
    <mergeCell ref="D13:H13"/>
    <mergeCell ref="D14:E14"/>
    <mergeCell ref="G14:H14"/>
    <mergeCell ref="D15:H15"/>
    <mergeCell ref="C17:H17"/>
    <mergeCell ref="D18:E18"/>
    <mergeCell ref="G18:H18"/>
    <mergeCell ref="D19:E19"/>
    <mergeCell ref="G19:H19"/>
    <mergeCell ref="D20:E20"/>
    <mergeCell ref="G20:H20"/>
    <mergeCell ref="C22:H22"/>
    <mergeCell ref="C23:H23"/>
    <mergeCell ref="C24:H24"/>
    <mergeCell ref="C26:E26"/>
    <mergeCell ref="F26:H26"/>
    <mergeCell ref="C29:H29"/>
    <mergeCell ref="C31:H31"/>
    <mergeCell ref="D32:H32"/>
    <mergeCell ref="D33:H33"/>
    <mergeCell ref="D34:E34"/>
    <mergeCell ref="G34:H34"/>
    <mergeCell ref="D35:H35"/>
    <mergeCell ref="C37:H37"/>
    <mergeCell ref="D38:E38"/>
    <mergeCell ref="G38:H38"/>
    <mergeCell ref="D39:E39"/>
    <mergeCell ref="G39:H39"/>
    <mergeCell ref="D40:E40"/>
    <mergeCell ref="G40:H40"/>
    <mergeCell ref="C42:H42"/>
    <mergeCell ref="C43:H43"/>
    <mergeCell ref="C44:H44"/>
  </mergeCells>
  <conditionalFormatting sqref="F20">
    <cfRule type="cellIs" priority="2" operator="equal" aboveAverage="0" equalAverage="0" bottom="0" percent="0" rank="0" text="" dxfId="0">
      <formula>"☑"</formula>
    </cfRule>
  </conditionalFormatting>
  <conditionalFormatting sqref="F40">
    <cfRule type="cellIs" priority="3" operator="equal" aboveAverage="0" equalAverage="0" bottom="0" percent="0" rank="0" text="" dxfId="0">
      <formula>"☑"</formula>
    </cfRule>
  </conditionalFormatting>
  <dataValidations count="12">
    <dataValidation allowBlank="true" errorStyle="stop" operator="between" showDropDown="false" showErrorMessage="false" showInputMessage="false" sqref="C18" type="list">
      <formula1>"☐,☑"</formula1>
      <formula2>0</formula2>
    </dataValidation>
    <dataValidation allowBlank="true" errorStyle="stop" operator="between" showDropDown="false" showErrorMessage="false" showInputMessage="false" sqref="F18" type="list">
      <formula1>"☐,☑"</formula1>
      <formula2>0</formula2>
    </dataValidation>
    <dataValidation allowBlank="true" errorStyle="stop" operator="between" showDropDown="false" showErrorMessage="false" showInputMessage="false" sqref="C19" type="list">
      <formula1>"☐,☑"</formula1>
      <formula2>0</formula2>
    </dataValidation>
    <dataValidation allowBlank="true" errorStyle="stop" operator="between" showDropDown="false" showErrorMessage="false" showInputMessage="false" sqref="F19" type="list">
      <formula1>"☐,☑"</formula1>
      <formula2>0</formula2>
    </dataValidation>
    <dataValidation allowBlank="true" errorStyle="stop" operator="between" showDropDown="false" showErrorMessage="false" showInputMessage="false" sqref="C20" type="list">
      <formula1>"☐,☑"</formula1>
      <formula2>0</formula2>
    </dataValidation>
    <dataValidation allowBlank="true" errorStyle="stop" operator="between" showDropDown="false" showErrorMessage="false" showInputMessage="false" sqref="F20" type="list">
      <formula1>"☐,☑"</formula1>
      <formula2>0</formula2>
    </dataValidation>
    <dataValidation allowBlank="true" errorStyle="stop" operator="between" showDropDown="false" showErrorMessage="false" showInputMessage="false" sqref="C38" type="list">
      <formula1>"☐,☑"</formula1>
      <formula2>0</formula2>
    </dataValidation>
    <dataValidation allowBlank="true" errorStyle="stop" operator="between" showDropDown="false" showErrorMessage="false" showInputMessage="false" sqref="F38" type="list">
      <formula1>"☐,☑"</formula1>
      <formula2>0</formula2>
    </dataValidation>
    <dataValidation allowBlank="true" errorStyle="stop" operator="between" showDropDown="false" showErrorMessage="false" showInputMessage="false" sqref="C39" type="list">
      <formula1>"☐,☑"</formula1>
      <formula2>0</formula2>
    </dataValidation>
    <dataValidation allowBlank="true" errorStyle="stop" operator="between" showDropDown="false" showErrorMessage="false" showInputMessage="false" sqref="F39" type="list">
      <formula1>"☐,☑"</formula1>
      <formula2>0</formula2>
    </dataValidation>
    <dataValidation allowBlank="true" errorStyle="stop" operator="between" showDropDown="false" showErrorMessage="false" showInputMessage="false" sqref="C40" type="list">
      <formula1>"☐,☑"</formula1>
      <formula2>0</formula2>
    </dataValidation>
    <dataValidation allowBlank="true" errorStyle="stop" operator="between" showDropDown="false" showErrorMessage="false" showInputMessage="false" sqref="F40" type="list">
      <formula1>"☐,☑"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3B63"/>
    <pageSetUpPr fitToPage="true"/>
  </sheetPr>
  <dimension ref="B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11"/>
    <col collapsed="false" customWidth="true" hidden="false" outlineLevel="0" max="4" min="4" style="0" width="7"/>
    <col collapsed="false" customWidth="true" hidden="false" outlineLevel="0" max="5" min="5" style="0" width="19"/>
    <col collapsed="false" customWidth="true" hidden="false" outlineLevel="0" max="6" min="6" style="0" width="21"/>
    <col collapsed="false" customWidth="true" hidden="false" outlineLevel="0" max="7" min="7" style="0" width="15"/>
    <col collapsed="false" customWidth="true" hidden="false" outlineLevel="0" max="8" min="8" style="0" width="17"/>
    <col collapsed="false" customWidth="true" hidden="false" outlineLevel="0" max="9" min="9" style="0" width="27"/>
    <col collapsed="false" customWidth="true" hidden="false" outlineLevel="0" max="10" min="10" style="0" width="16"/>
    <col collapsed="false" customWidth="true" hidden="false" outlineLevel="0" max="11" min="11" style="0" width="10"/>
    <col collapsed="false" customWidth="true" hidden="false" outlineLevel="0" max="12" min="12" style="0" width="11"/>
    <col collapsed="false" customWidth="true" hidden="false" outlineLevel="0" max="14" min="13" style="0" width="8"/>
  </cols>
  <sheetData>
    <row r="1" customFormat="false" ht="7.5" hidden="false" customHeight="true" outlineLevel="0" collapsed="false"/>
    <row r="2" customFormat="false" ht="18.55" hidden="false" customHeight="false" outlineLevel="0" collapsed="false">
      <c r="B2" s="1" t="s">
        <v>0</v>
      </c>
      <c r="C2" s="2" t="s">
        <v>1</v>
      </c>
      <c r="D2" s="2"/>
      <c r="E2" s="2"/>
      <c r="F2" s="2"/>
      <c r="G2" s="2"/>
      <c r="H2" s="2"/>
      <c r="I2" s="3" t="s">
        <v>37</v>
      </c>
      <c r="J2" s="3"/>
      <c r="K2" s="3"/>
      <c r="L2" s="3"/>
      <c r="M2" s="3"/>
      <c r="N2" s="3"/>
    </row>
    <row r="3" customFormat="false" ht="15" hidden="false" customHeight="false" outlineLevel="0" collapsed="false">
      <c r="B3" s="1"/>
      <c r="C3" s="4" t="s">
        <v>3</v>
      </c>
      <c r="D3" s="4"/>
      <c r="E3" s="4"/>
      <c r="F3" s="4"/>
      <c r="G3" s="4"/>
      <c r="H3" s="4"/>
      <c r="I3" s="5" t="s">
        <v>38</v>
      </c>
      <c r="J3" s="5"/>
      <c r="K3" s="5"/>
      <c r="L3" s="5"/>
      <c r="M3" s="5"/>
      <c r="N3" s="5"/>
    </row>
    <row r="4" customFormat="false" ht="3.75" hidden="false" customHeight="true" outlineLevel="0" collapsed="false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Format="false" ht="6" hidden="false" customHeight="true" outlineLevel="0" collapsed="false"/>
    <row r="6" customFormat="false" ht="13.5" hidden="false" customHeight="true" outlineLevel="0" collapsed="false">
      <c r="B6" s="10" t="s">
        <v>39</v>
      </c>
      <c r="C6" s="15"/>
      <c r="D6" s="15"/>
      <c r="E6" s="12" t="s">
        <v>40</v>
      </c>
      <c r="F6" s="12"/>
      <c r="G6" s="12"/>
      <c r="H6" s="12" t="s">
        <v>41</v>
      </c>
      <c r="I6" s="12"/>
      <c r="J6" s="12"/>
      <c r="K6" s="12" t="s">
        <v>42</v>
      </c>
      <c r="L6" s="12"/>
      <c r="M6" s="12"/>
      <c r="N6" s="12"/>
    </row>
    <row r="7" customFormat="false" ht="21.75" hidden="false" customHeight="true" outlineLevel="0" collapsed="false">
      <c r="B7" s="26" t="n">
        <v>46461</v>
      </c>
      <c r="C7" s="26"/>
      <c r="D7" s="15"/>
      <c r="E7" s="27" t="n">
        <f aca="false">COUNTIF($L$10:$L$29,"À traiter")</f>
        <v>3</v>
      </c>
      <c r="F7" s="27"/>
      <c r="G7" s="27"/>
      <c r="H7" s="27" t="n">
        <f aca="false">COUNTIFS($J$10:$J$29,"Urgent",$L$10:$L$29,"&lt;&gt;Traité")</f>
        <v>2</v>
      </c>
      <c r="I7" s="27"/>
      <c r="J7" s="27"/>
      <c r="K7" s="28" t="n">
        <f aca="false">COUNTA($C$10:$C$29)</f>
        <v>12</v>
      </c>
      <c r="L7" s="28"/>
      <c r="M7" s="28"/>
      <c r="N7" s="28"/>
    </row>
    <row r="9" customFormat="false" ht="25.5" hidden="false" customHeight="true" outlineLevel="0" collapsed="false">
      <c r="B9" s="29" t="s">
        <v>43</v>
      </c>
      <c r="C9" s="29" t="s">
        <v>44</v>
      </c>
      <c r="D9" s="29" t="s">
        <v>45</v>
      </c>
      <c r="E9" s="29" t="s">
        <v>46</v>
      </c>
      <c r="F9" s="29" t="s">
        <v>47</v>
      </c>
      <c r="G9" s="29" t="s">
        <v>48</v>
      </c>
      <c r="H9" s="29" t="s">
        <v>49</v>
      </c>
      <c r="I9" s="29" t="s">
        <v>50</v>
      </c>
      <c r="J9" s="29" t="s">
        <v>51</v>
      </c>
      <c r="K9" s="29" t="s">
        <v>52</v>
      </c>
      <c r="L9" s="29" t="s">
        <v>53</v>
      </c>
      <c r="M9" s="29" t="s">
        <v>54</v>
      </c>
      <c r="N9" s="29" t="s">
        <v>55</v>
      </c>
    </row>
    <row r="10" customFormat="false" ht="15" hidden="false" customHeight="false" outlineLevel="0" collapsed="false">
      <c r="B10" s="30" t="n">
        <f aca="false">IF(C10="","",COUNTA($C$10:C10))</f>
        <v>1</v>
      </c>
      <c r="C10" s="31" t="n">
        <v>46457</v>
      </c>
      <c r="D10" s="32" t="s">
        <v>56</v>
      </c>
      <c r="E10" s="33" t="s">
        <v>15</v>
      </c>
      <c r="F10" s="33" t="s">
        <v>17</v>
      </c>
      <c r="G10" s="33" t="s">
        <v>12</v>
      </c>
      <c r="H10" s="33" t="s">
        <v>19</v>
      </c>
      <c r="I10" s="33" t="s">
        <v>57</v>
      </c>
      <c r="J10" s="32" t="s">
        <v>27</v>
      </c>
      <c r="K10" s="32" t="s">
        <v>58</v>
      </c>
      <c r="L10" s="34" t="s">
        <v>59</v>
      </c>
      <c r="M10" s="35" t="str">
        <f aca="false">IF(C10="","",IF(L10="Traité","—",MAX(0,$B$7-C10)))</f>
        <v>—</v>
      </c>
      <c r="N10" s="32" t="s">
        <v>10</v>
      </c>
    </row>
    <row r="11" customFormat="false" ht="15" hidden="false" customHeight="false" outlineLevel="0" collapsed="false">
      <c r="B11" s="36" t="n">
        <f aca="false">IF(C11="","",COUNTA($C$10:C11))</f>
        <v>2</v>
      </c>
      <c r="C11" s="31" t="n">
        <v>46457</v>
      </c>
      <c r="D11" s="32" t="s">
        <v>60</v>
      </c>
      <c r="E11" s="33" t="s">
        <v>61</v>
      </c>
      <c r="F11" s="33" t="s">
        <v>62</v>
      </c>
      <c r="G11" s="33" t="s">
        <v>63</v>
      </c>
      <c r="H11" s="33" t="s">
        <v>64</v>
      </c>
      <c r="I11" s="33" t="s">
        <v>65</v>
      </c>
      <c r="J11" s="32" t="s">
        <v>66</v>
      </c>
      <c r="K11" s="32" t="s">
        <v>58</v>
      </c>
      <c r="L11" s="34" t="s">
        <v>67</v>
      </c>
      <c r="M11" s="37" t="n">
        <f aca="false">IF(C11="","",IF(L11="Traité","—",MAX(0,$B$7-C11)))</f>
        <v>4</v>
      </c>
      <c r="N11" s="32" t="s">
        <v>68</v>
      </c>
    </row>
    <row r="12" customFormat="false" ht="15" hidden="false" customHeight="false" outlineLevel="0" collapsed="false">
      <c r="B12" s="30" t="n">
        <f aca="false">IF(C12="","",COUNTA($C$10:C12))</f>
        <v>3</v>
      </c>
      <c r="C12" s="31" t="n">
        <v>46457</v>
      </c>
      <c r="D12" s="32" t="s">
        <v>69</v>
      </c>
      <c r="E12" s="33" t="s">
        <v>70</v>
      </c>
      <c r="F12" s="33" t="s">
        <v>71</v>
      </c>
      <c r="G12" s="33" t="s">
        <v>72</v>
      </c>
      <c r="H12" s="33" t="s">
        <v>73</v>
      </c>
      <c r="I12" s="33" t="s">
        <v>74</v>
      </c>
      <c r="J12" s="32" t="s">
        <v>75</v>
      </c>
      <c r="K12" s="32" t="s">
        <v>76</v>
      </c>
      <c r="L12" s="34" t="s">
        <v>59</v>
      </c>
      <c r="M12" s="35" t="str">
        <f aca="false">IF(C12="","",IF(L12="Traité","—",MAX(0,$B$7-C12)))</f>
        <v>—</v>
      </c>
      <c r="N12" s="32" t="s">
        <v>77</v>
      </c>
    </row>
    <row r="13" customFormat="false" ht="15" hidden="false" customHeight="false" outlineLevel="0" collapsed="false">
      <c r="B13" s="36" t="n">
        <f aca="false">IF(C13="","",COUNTA($C$10:C13))</f>
        <v>4</v>
      </c>
      <c r="C13" s="31" t="n">
        <v>46457</v>
      </c>
      <c r="D13" s="32" t="s">
        <v>78</v>
      </c>
      <c r="E13" s="33" t="s">
        <v>79</v>
      </c>
      <c r="F13" s="33" t="s">
        <v>80</v>
      </c>
      <c r="G13" s="33" t="s">
        <v>81</v>
      </c>
      <c r="H13" s="33" t="s">
        <v>82</v>
      </c>
      <c r="I13" s="33" t="s">
        <v>83</v>
      </c>
      <c r="J13" s="32" t="s">
        <v>84</v>
      </c>
      <c r="K13" s="32" t="s">
        <v>85</v>
      </c>
      <c r="L13" s="34" t="s">
        <v>86</v>
      </c>
      <c r="M13" s="37" t="n">
        <f aca="false">IF(C13="","",IF(L13="Traité","—",MAX(0,$B$7-C13)))</f>
        <v>4</v>
      </c>
      <c r="N13" s="32" t="s">
        <v>10</v>
      </c>
    </row>
    <row r="14" customFormat="false" ht="15" hidden="false" customHeight="false" outlineLevel="0" collapsed="false">
      <c r="B14" s="30" t="n">
        <f aca="false">IF(C14="","",COUNTA($C$10:C14))</f>
        <v>5</v>
      </c>
      <c r="C14" s="31" t="n">
        <v>46458</v>
      </c>
      <c r="D14" s="32" t="s">
        <v>87</v>
      </c>
      <c r="E14" s="33" t="s">
        <v>15</v>
      </c>
      <c r="F14" s="33" t="s">
        <v>17</v>
      </c>
      <c r="G14" s="33" t="s">
        <v>12</v>
      </c>
      <c r="H14" s="33" t="s">
        <v>19</v>
      </c>
      <c r="I14" s="33" t="s">
        <v>88</v>
      </c>
      <c r="J14" s="32" t="s">
        <v>27</v>
      </c>
      <c r="K14" s="32" t="s">
        <v>58</v>
      </c>
      <c r="L14" s="34" t="s">
        <v>67</v>
      </c>
      <c r="M14" s="35" t="n">
        <f aca="false">IF(C14="","",IF(L14="Traité","—",MAX(0,$B$7-C14)))</f>
        <v>3</v>
      </c>
      <c r="N14" s="32" t="s">
        <v>10</v>
      </c>
    </row>
    <row r="15" customFormat="false" ht="15" hidden="false" customHeight="false" outlineLevel="0" collapsed="false">
      <c r="B15" s="36" t="n">
        <f aca="false">IF(C15="","",COUNTA($C$10:C15))</f>
        <v>6</v>
      </c>
      <c r="C15" s="31" t="n">
        <v>46458</v>
      </c>
      <c r="D15" s="32" t="s">
        <v>89</v>
      </c>
      <c r="E15" s="33" t="s">
        <v>90</v>
      </c>
      <c r="F15" s="33" t="s">
        <v>91</v>
      </c>
      <c r="G15" s="33" t="s">
        <v>92</v>
      </c>
      <c r="H15" s="33" t="s">
        <v>93</v>
      </c>
      <c r="I15" s="33" t="s">
        <v>94</v>
      </c>
      <c r="J15" s="32" t="s">
        <v>26</v>
      </c>
      <c r="K15" s="32" t="s">
        <v>85</v>
      </c>
      <c r="L15" s="34" t="s">
        <v>59</v>
      </c>
      <c r="M15" s="37" t="str">
        <f aca="false">IF(C15="","",IF(L15="Traité","—",MAX(0,$B$7-C15)))</f>
        <v>—</v>
      </c>
      <c r="N15" s="32" t="s">
        <v>10</v>
      </c>
    </row>
    <row r="16" customFormat="false" ht="15" hidden="false" customHeight="false" outlineLevel="0" collapsed="false">
      <c r="B16" s="30" t="n">
        <f aca="false">IF(C16="","",COUNTA($C$10:C16))</f>
        <v>7</v>
      </c>
      <c r="C16" s="31" t="n">
        <v>46458</v>
      </c>
      <c r="D16" s="32" t="s">
        <v>95</v>
      </c>
      <c r="E16" s="33" t="s">
        <v>96</v>
      </c>
      <c r="F16" s="33" t="s">
        <v>97</v>
      </c>
      <c r="G16" s="33" t="s">
        <v>63</v>
      </c>
      <c r="H16" s="33" t="s">
        <v>98</v>
      </c>
      <c r="I16" s="33" t="s">
        <v>99</v>
      </c>
      <c r="J16" s="32" t="s">
        <v>66</v>
      </c>
      <c r="K16" s="32" t="s">
        <v>58</v>
      </c>
      <c r="L16" s="34" t="s">
        <v>86</v>
      </c>
      <c r="M16" s="35" t="n">
        <f aca="false">IF(C16="","",IF(L16="Traité","—",MAX(0,$B$7-C16)))</f>
        <v>3</v>
      </c>
      <c r="N16" s="32" t="s">
        <v>77</v>
      </c>
    </row>
    <row r="17" customFormat="false" ht="15" hidden="false" customHeight="false" outlineLevel="0" collapsed="false">
      <c r="B17" s="36" t="n">
        <f aca="false">IF(C17="","",COUNTA($C$10:C17))</f>
        <v>8</v>
      </c>
      <c r="C17" s="31" t="n">
        <v>46459</v>
      </c>
      <c r="D17" s="32" t="s">
        <v>100</v>
      </c>
      <c r="E17" s="33" t="s">
        <v>101</v>
      </c>
      <c r="F17" s="33" t="s">
        <v>102</v>
      </c>
      <c r="G17" s="33" t="s">
        <v>81</v>
      </c>
      <c r="H17" s="33" t="s">
        <v>103</v>
      </c>
      <c r="I17" s="33" t="s">
        <v>104</v>
      </c>
      <c r="J17" s="32" t="s">
        <v>29</v>
      </c>
      <c r="K17" s="32" t="s">
        <v>76</v>
      </c>
      <c r="L17" s="34" t="s">
        <v>67</v>
      </c>
      <c r="M17" s="37" t="n">
        <f aca="false">IF(C17="","",IF(L17="Traité","—",MAX(0,$B$7-C17)))</f>
        <v>2</v>
      </c>
      <c r="N17" s="32" t="s">
        <v>68</v>
      </c>
    </row>
    <row r="18" customFormat="false" ht="15" hidden="false" customHeight="false" outlineLevel="0" collapsed="false">
      <c r="B18" s="30" t="n">
        <f aca="false">IF(C18="","",COUNTA($C$10:C18))</f>
        <v>9</v>
      </c>
      <c r="C18" s="31" t="n">
        <v>46459</v>
      </c>
      <c r="D18" s="32" t="s">
        <v>105</v>
      </c>
      <c r="E18" s="33" t="s">
        <v>70</v>
      </c>
      <c r="F18" s="33" t="s">
        <v>71</v>
      </c>
      <c r="G18" s="33" t="s">
        <v>72</v>
      </c>
      <c r="H18" s="33" t="s">
        <v>73</v>
      </c>
      <c r="I18" s="33" t="s">
        <v>106</v>
      </c>
      <c r="J18" s="32" t="s">
        <v>75</v>
      </c>
      <c r="K18" s="32" t="s">
        <v>76</v>
      </c>
      <c r="L18" s="34" t="s">
        <v>59</v>
      </c>
      <c r="M18" s="35" t="str">
        <f aca="false">IF(C18="","",IF(L18="Traité","—",MAX(0,$B$7-C18)))</f>
        <v>—</v>
      </c>
      <c r="N18" s="32" t="s">
        <v>77</v>
      </c>
    </row>
    <row r="19" customFormat="false" ht="15" hidden="false" customHeight="false" outlineLevel="0" collapsed="false">
      <c r="B19" s="36" t="n">
        <f aca="false">IF(C19="","",COUNTA($C$10:C19))</f>
        <v>10</v>
      </c>
      <c r="C19" s="31" t="n">
        <v>46459</v>
      </c>
      <c r="D19" s="32" t="s">
        <v>107</v>
      </c>
      <c r="E19" s="33" t="s">
        <v>108</v>
      </c>
      <c r="F19" s="33" t="s">
        <v>109</v>
      </c>
      <c r="G19" s="33" t="s">
        <v>12</v>
      </c>
      <c r="H19" s="33" t="s">
        <v>110</v>
      </c>
      <c r="I19" s="33" t="s">
        <v>111</v>
      </c>
      <c r="J19" s="32" t="s">
        <v>112</v>
      </c>
      <c r="K19" s="32" t="s">
        <v>85</v>
      </c>
      <c r="L19" s="34" t="s">
        <v>59</v>
      </c>
      <c r="M19" s="37" t="str">
        <f aca="false">IF(C19="","",IF(L19="Traité","—",MAX(0,$B$7-C19)))</f>
        <v>—</v>
      </c>
      <c r="N19" s="32" t="s">
        <v>10</v>
      </c>
    </row>
    <row r="20" customFormat="false" ht="15" hidden="false" customHeight="false" outlineLevel="0" collapsed="false">
      <c r="B20" s="30" t="n">
        <f aca="false">IF(C20="","",COUNTA($C$10:C20))</f>
        <v>11</v>
      </c>
      <c r="C20" s="31" t="n">
        <v>46460</v>
      </c>
      <c r="D20" s="32" t="s">
        <v>113</v>
      </c>
      <c r="E20" s="33" t="s">
        <v>61</v>
      </c>
      <c r="F20" s="33" t="s">
        <v>62</v>
      </c>
      <c r="G20" s="33" t="s">
        <v>63</v>
      </c>
      <c r="H20" s="33" t="s">
        <v>64</v>
      </c>
      <c r="I20" s="33" t="s">
        <v>114</v>
      </c>
      <c r="J20" s="32" t="s">
        <v>27</v>
      </c>
      <c r="K20" s="32" t="s">
        <v>58</v>
      </c>
      <c r="L20" s="34" t="s">
        <v>86</v>
      </c>
      <c r="M20" s="35" t="n">
        <f aca="false">IF(C20="","",IF(L20="Traité","—",MAX(0,$B$7-C20)))</f>
        <v>1</v>
      </c>
      <c r="N20" s="32" t="s">
        <v>10</v>
      </c>
    </row>
    <row r="21" customFormat="false" ht="15" hidden="false" customHeight="false" outlineLevel="0" collapsed="false">
      <c r="B21" s="36" t="n">
        <f aca="false">IF(C21="","",COUNTA($C$10:C21))</f>
        <v>12</v>
      </c>
      <c r="C21" s="31" t="n">
        <v>46460</v>
      </c>
      <c r="D21" s="32" t="s">
        <v>115</v>
      </c>
      <c r="E21" s="33" t="s">
        <v>116</v>
      </c>
      <c r="F21" s="33" t="s">
        <v>117</v>
      </c>
      <c r="G21" s="33" t="s">
        <v>92</v>
      </c>
      <c r="H21" s="33" t="s">
        <v>118</v>
      </c>
      <c r="I21" s="33" t="s">
        <v>119</v>
      </c>
      <c r="J21" s="32" t="s">
        <v>84</v>
      </c>
      <c r="K21" s="32" t="s">
        <v>85</v>
      </c>
      <c r="L21" s="34" t="s">
        <v>67</v>
      </c>
      <c r="M21" s="37" t="n">
        <f aca="false">IF(C21="","",IF(L21="Traité","—",MAX(0,$B$7-C21)))</f>
        <v>1</v>
      </c>
      <c r="N21" s="32" t="s">
        <v>10</v>
      </c>
    </row>
    <row r="22" customFormat="false" ht="15" hidden="false" customHeight="false" outlineLevel="0" collapsed="false">
      <c r="B22" s="30" t="str">
        <f aca="false">IF(C22="","",COUNTA($C$10:C22))</f>
        <v/>
      </c>
      <c r="C22" s="38"/>
      <c r="D22" s="39"/>
      <c r="E22" s="40"/>
      <c r="F22" s="40"/>
      <c r="G22" s="40"/>
      <c r="H22" s="40"/>
      <c r="I22" s="40"/>
      <c r="J22" s="39"/>
      <c r="K22" s="39"/>
      <c r="L22" s="41"/>
      <c r="M22" s="35" t="str">
        <f aca="false">IF(C22="","",IF(L22="Traité","—",MAX(0,$B$7-C22)))</f>
        <v/>
      </c>
      <c r="N22" s="39"/>
    </row>
    <row r="23" customFormat="false" ht="15" hidden="false" customHeight="false" outlineLevel="0" collapsed="false">
      <c r="B23" s="36" t="str">
        <f aca="false">IF(C23="","",COUNTA($C$10:C23))</f>
        <v/>
      </c>
      <c r="C23" s="42"/>
      <c r="D23" s="43"/>
      <c r="E23" s="44"/>
      <c r="F23" s="44"/>
      <c r="G23" s="44"/>
      <c r="H23" s="44"/>
      <c r="I23" s="44"/>
      <c r="J23" s="43"/>
      <c r="K23" s="43"/>
      <c r="L23" s="45"/>
      <c r="M23" s="37" t="str">
        <f aca="false">IF(C23="","",IF(L23="Traité","—",MAX(0,$B$7-C23)))</f>
        <v/>
      </c>
      <c r="N23" s="43"/>
    </row>
    <row r="24" customFormat="false" ht="15" hidden="false" customHeight="false" outlineLevel="0" collapsed="false">
      <c r="B24" s="30" t="str">
        <f aca="false">IF(C24="","",COUNTA($C$10:C24))</f>
        <v/>
      </c>
      <c r="C24" s="38"/>
      <c r="D24" s="39"/>
      <c r="E24" s="40"/>
      <c r="F24" s="40"/>
      <c r="G24" s="40"/>
      <c r="H24" s="40"/>
      <c r="I24" s="40"/>
      <c r="J24" s="39"/>
      <c r="K24" s="39"/>
      <c r="L24" s="41"/>
      <c r="M24" s="35" t="str">
        <f aca="false">IF(C24="","",IF(L24="Traité","—",MAX(0,$B$7-C24)))</f>
        <v/>
      </c>
      <c r="N24" s="39"/>
    </row>
    <row r="25" customFormat="false" ht="15" hidden="false" customHeight="false" outlineLevel="0" collapsed="false">
      <c r="B25" s="36" t="str">
        <f aca="false">IF(C25="","",COUNTA($C$10:C25))</f>
        <v/>
      </c>
      <c r="C25" s="42"/>
      <c r="D25" s="43"/>
      <c r="E25" s="44"/>
      <c r="F25" s="44"/>
      <c r="G25" s="44"/>
      <c r="H25" s="44"/>
      <c r="I25" s="44"/>
      <c r="J25" s="43"/>
      <c r="K25" s="43"/>
      <c r="L25" s="45"/>
      <c r="M25" s="37" t="str">
        <f aca="false">IF(C25="","",IF(L25="Traité","—",MAX(0,$B$7-C25)))</f>
        <v/>
      </c>
      <c r="N25" s="43"/>
    </row>
    <row r="26" customFormat="false" ht="15" hidden="false" customHeight="false" outlineLevel="0" collapsed="false">
      <c r="B26" s="30" t="str">
        <f aca="false">IF(C26="","",COUNTA($C$10:C26))</f>
        <v/>
      </c>
      <c r="C26" s="38"/>
      <c r="D26" s="39"/>
      <c r="E26" s="40"/>
      <c r="F26" s="40"/>
      <c r="G26" s="40"/>
      <c r="H26" s="40"/>
      <c r="I26" s="40"/>
      <c r="J26" s="39"/>
      <c r="K26" s="39"/>
      <c r="L26" s="41"/>
      <c r="M26" s="35" t="str">
        <f aca="false">IF(C26="","",IF(L26="Traité","—",MAX(0,$B$7-C26)))</f>
        <v/>
      </c>
      <c r="N26" s="39"/>
    </row>
    <row r="27" customFormat="false" ht="15" hidden="false" customHeight="false" outlineLevel="0" collapsed="false">
      <c r="B27" s="36" t="str">
        <f aca="false">IF(C27="","",COUNTA($C$10:C27))</f>
        <v/>
      </c>
      <c r="C27" s="42"/>
      <c r="D27" s="43"/>
      <c r="E27" s="44"/>
      <c r="F27" s="44"/>
      <c r="G27" s="44"/>
      <c r="H27" s="44"/>
      <c r="I27" s="44"/>
      <c r="J27" s="43"/>
      <c r="K27" s="43"/>
      <c r="L27" s="45"/>
      <c r="M27" s="37" t="str">
        <f aca="false">IF(C27="","",IF(L27="Traité","—",MAX(0,$B$7-C27)))</f>
        <v/>
      </c>
      <c r="N27" s="43"/>
    </row>
    <row r="28" customFormat="false" ht="15" hidden="false" customHeight="false" outlineLevel="0" collapsed="false">
      <c r="B28" s="30" t="str">
        <f aca="false">IF(C28="","",COUNTA($C$10:C28))</f>
        <v/>
      </c>
      <c r="C28" s="38"/>
      <c r="D28" s="39"/>
      <c r="E28" s="40"/>
      <c r="F28" s="40"/>
      <c r="G28" s="40"/>
      <c r="H28" s="40"/>
      <c r="I28" s="40"/>
      <c r="J28" s="39"/>
      <c r="K28" s="39"/>
      <c r="L28" s="41"/>
      <c r="M28" s="35" t="str">
        <f aca="false">IF(C28="","",IF(L28="Traité","—",MAX(0,$B$7-C28)))</f>
        <v/>
      </c>
      <c r="N28" s="39"/>
    </row>
    <row r="29" customFormat="false" ht="15" hidden="false" customHeight="false" outlineLevel="0" collapsed="false">
      <c r="B29" s="36" t="str">
        <f aca="false">IF(C29="","",COUNTA($C$10:C29))</f>
        <v/>
      </c>
      <c r="C29" s="42"/>
      <c r="D29" s="43"/>
      <c r="E29" s="44"/>
      <c r="F29" s="44"/>
      <c r="G29" s="44"/>
      <c r="H29" s="44"/>
      <c r="I29" s="44"/>
      <c r="J29" s="43"/>
      <c r="K29" s="43"/>
      <c r="L29" s="45"/>
      <c r="M29" s="37" t="str">
        <f aca="false">IF(C29="","",IF(L29="Traité","—",MAX(0,$B$7-C29)))</f>
        <v/>
      </c>
      <c r="N29" s="43"/>
    </row>
  </sheetData>
  <mergeCells count="13">
    <mergeCell ref="B2:B3"/>
    <mergeCell ref="C2:H2"/>
    <mergeCell ref="I2:N2"/>
    <mergeCell ref="C3:H3"/>
    <mergeCell ref="I3:N3"/>
    <mergeCell ref="B4:N4"/>
    <mergeCell ref="E6:G6"/>
    <mergeCell ref="H6:J6"/>
    <mergeCell ref="K6:N6"/>
    <mergeCell ref="B7:C7"/>
    <mergeCell ref="E7:G7"/>
    <mergeCell ref="H7:J7"/>
    <mergeCell ref="K7:N7"/>
  </mergeCells>
  <conditionalFormatting sqref="L10:L29">
    <cfRule type="cellIs" priority="2" operator="equal" aboveAverage="0" equalAverage="0" bottom="0" percent="0" rank="0" text="" dxfId="1">
      <formula>"Traité"</formula>
    </cfRule>
    <cfRule type="cellIs" priority="3" operator="equal" aboveAverage="0" equalAverage="0" bottom="0" percent="0" rank="0" text="" dxfId="2">
      <formula>"En cours"</formula>
    </cfRule>
    <cfRule type="cellIs" priority="4" operator="equal" aboveAverage="0" equalAverage="0" bottom="0" percent="0" rank="0" text="" dxfId="0">
      <formula>"À traiter"</formula>
    </cfRule>
  </conditionalFormatting>
  <conditionalFormatting sqref="K10:K29">
    <cfRule type="cellIs" priority="5" operator="equal" aboveAverage="0" equalAverage="0" bottom="0" percent="0" rank="0" text="" dxfId="0">
      <formula>"Haute"</formula>
    </cfRule>
  </conditionalFormatting>
  <conditionalFormatting sqref="J10:J29">
    <cfRule type="cellIs" priority="6" operator="equal" aboveAverage="0" equalAverage="0" bottom="0" percent="0" rank="0" text="" dxfId="2">
      <formula>"Urgent"</formula>
    </cfRule>
  </conditionalFormatting>
  <conditionalFormatting sqref="M10:M29">
    <cfRule type="cellIs" priority="7" operator="greaterThan" aboveAverage="0" equalAverage="0" bottom="0" percent="0" rank="0" text="" dxfId="0">
      <formula>2</formula>
    </cfRule>
  </conditionalFormatting>
  <dataValidations count="4">
    <dataValidation allowBlank="true" error="Choisissez un destinataire." errorStyle="stop" errorTitle="Saisie invalide" operator="between" prompt="Destinataire" promptTitle="Aide" showDropDown="false" showErrorMessage="true" showInputMessage="true" sqref="G10:G29" type="list">
      <formula1>"Amandine Mercier,Laurent Faure,Nadia Ferrand,Pierre Vasseur,Réception"</formula1>
      <formula2>0</formula2>
    </dataValidation>
    <dataValidation allowBlank="true" errorStyle="stop" operator="between" showDropDown="false" showErrorMessage="false" showInputMessage="false" sqref="J10:J29" type="list">
      <formula1>"A téléphoné,Souhaite être rappelé,Rappellera,Est passé(e),RDV souhaité,Urgent"</formula1>
      <formula2>0</formula2>
    </dataValidation>
    <dataValidation allowBlank="true" errorStyle="stop" operator="between" showDropDown="false" showErrorMessage="false" showInputMessage="false" sqref="K10:K29" type="list">
      <formula1>"Haute,Moyenne,Basse"</formula1>
      <formula2>0</formula2>
    </dataValidation>
    <dataValidation allowBlank="true" errorStyle="stop" operator="between" showDropDown="false" showErrorMessage="false" showInputMessage="false" sqref="L10:L29" type="list">
      <formula1>"À traiter,En cours,Traité"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912E"/>
    <pageSetUpPr fitToPage="true"/>
  </sheetPr>
  <dimension ref="B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"/>
    <col collapsed="false" customWidth="true" hidden="false" outlineLevel="0" max="4" min="3" style="0" width="15"/>
    <col collapsed="false" customWidth="true" hidden="false" outlineLevel="0" max="5" min="5" style="0" width="4"/>
    <col collapsed="false" customWidth="true" hidden="false" outlineLevel="0" max="7" min="6" style="0" width="15"/>
    <col collapsed="false" customWidth="true" hidden="false" outlineLevel="0" max="8" min="8" style="0" width="4"/>
    <col collapsed="false" customWidth="true" hidden="false" outlineLevel="0" max="9" min="9" style="0" width="2"/>
  </cols>
  <sheetData>
    <row r="1" customFormat="false" ht="7.5" hidden="false" customHeight="true" outlineLevel="0" collapsed="false"/>
    <row r="2" customFormat="false" ht="18.55" hidden="false" customHeight="false" outlineLevel="0" collapsed="false">
      <c r="B2" s="1" t="s">
        <v>0</v>
      </c>
      <c r="C2" s="2" t="s">
        <v>1</v>
      </c>
      <c r="D2" s="2"/>
      <c r="E2" s="2"/>
      <c r="F2" s="3" t="s">
        <v>120</v>
      </c>
      <c r="G2" s="3"/>
      <c r="H2" s="3"/>
    </row>
    <row r="3" customFormat="false" ht="15" hidden="false" customHeight="false" outlineLevel="0" collapsed="false">
      <c r="B3" s="1"/>
      <c r="C3" s="4" t="s">
        <v>3</v>
      </c>
      <c r="D3" s="4"/>
      <c r="E3" s="4"/>
      <c r="F3" s="5" t="s">
        <v>121</v>
      </c>
      <c r="G3" s="5"/>
      <c r="H3" s="5"/>
    </row>
    <row r="4" customFormat="false" ht="3.75" hidden="false" customHeight="true" outlineLevel="0" collapsed="false">
      <c r="B4" s="6"/>
      <c r="C4" s="6"/>
      <c r="D4" s="6"/>
      <c r="E4" s="6"/>
      <c r="F4" s="6"/>
      <c r="G4" s="6"/>
      <c r="H4" s="6"/>
    </row>
    <row r="5" customFormat="false" ht="6" hidden="false" customHeight="true" outlineLevel="0" collapsed="false"/>
    <row r="6" customFormat="false" ht="15" hidden="false" customHeight="false" outlineLevel="0" collapsed="false">
      <c r="B6" s="17" t="s">
        <v>122</v>
      </c>
      <c r="C6" s="15"/>
      <c r="D6" s="15"/>
      <c r="E6" s="15"/>
      <c r="F6" s="15"/>
      <c r="G6" s="15"/>
      <c r="H6" s="15"/>
    </row>
    <row r="7" customFormat="false" ht="1.5" hidden="false" customHeight="true" outlineLevel="0" collapsed="false">
      <c r="B7" s="6"/>
      <c r="C7" s="6"/>
      <c r="D7" s="6"/>
      <c r="E7" s="6"/>
      <c r="F7" s="6"/>
      <c r="G7" s="6"/>
      <c r="H7" s="6"/>
    </row>
    <row r="8" customFormat="false" ht="15" hidden="false" customHeight="false" outlineLevel="0" collapsed="false">
      <c r="B8" s="46" t="s">
        <v>123</v>
      </c>
      <c r="C8" s="46"/>
      <c r="D8" s="46" t="s">
        <v>40</v>
      </c>
      <c r="E8" s="46"/>
      <c r="F8" s="46" t="s">
        <v>124</v>
      </c>
      <c r="G8" s="46"/>
    </row>
    <row r="9" customFormat="false" ht="33.75" hidden="false" customHeight="true" outlineLevel="0" collapsed="false">
      <c r="B9" s="47" t="n">
        <f aca="false">COUNTA('Suivi des appels'!$C$10:$C$29)</f>
        <v>12</v>
      </c>
      <c r="C9" s="47"/>
      <c r="D9" s="48" t="n">
        <f aca="false">COUNTIF('Suivi des appels'!$L$10:$L$29,"À traiter")</f>
        <v>3</v>
      </c>
      <c r="E9" s="48"/>
      <c r="F9" s="49" t="n">
        <f aca="false">COUNTIF('Suivi des appels'!$L$10:$L$29,"Traité")</f>
        <v>5</v>
      </c>
      <c r="G9" s="49"/>
    </row>
    <row r="10" customFormat="false" ht="3" hidden="false" customHeight="true" outlineLevel="0" collapsed="false">
      <c r="B10" s="50"/>
      <c r="C10" s="50"/>
      <c r="D10" s="50"/>
      <c r="E10" s="50"/>
      <c r="F10" s="50"/>
      <c r="G10" s="50"/>
    </row>
    <row r="12" customFormat="false" ht="15" hidden="false" customHeight="false" outlineLevel="0" collapsed="false">
      <c r="B12" s="46" t="s">
        <v>125</v>
      </c>
      <c r="C12" s="46"/>
      <c r="D12" s="46" t="s">
        <v>41</v>
      </c>
      <c r="E12" s="46"/>
      <c r="F12" s="46" t="s">
        <v>126</v>
      </c>
      <c r="G12" s="46"/>
    </row>
    <row r="13" customFormat="false" ht="33.75" hidden="false" customHeight="true" outlineLevel="0" collapsed="false">
      <c r="B13" s="51" t="n">
        <f aca="false">COUNTIF('Suivi des appels'!$L$10:$L$29,"En cours")</f>
        <v>4</v>
      </c>
      <c r="C13" s="51"/>
      <c r="D13" s="48" t="n">
        <f aca="false">COUNTIFS('Suivi des appels'!$J$10:$J$29,"Urgent",'Suivi des appels'!$L$10:$L$29,"&lt;&gt;Traité")</f>
        <v>2</v>
      </c>
      <c r="E13" s="48"/>
      <c r="F13" s="52" t="n">
        <f aca="false">IFERROR(COUNTIF('Suivi des appels'!$L$10:$L$29,"Traité")/COUNTA('Suivi des appels'!$C$10:$C$29),0)</f>
        <v>0.416666666666667</v>
      </c>
      <c r="G13" s="52"/>
    </row>
    <row r="14" customFormat="false" ht="3" hidden="false" customHeight="true" outlineLevel="0" collapsed="false">
      <c r="B14" s="50"/>
      <c r="C14" s="50"/>
      <c r="D14" s="50"/>
      <c r="E14" s="50"/>
      <c r="F14" s="50"/>
      <c r="G14" s="50"/>
    </row>
    <row r="16" customFormat="false" ht="15" hidden="false" customHeight="false" outlineLevel="0" collapsed="false">
      <c r="B16" s="17" t="s">
        <v>127</v>
      </c>
      <c r="C16" s="15"/>
      <c r="D16" s="15"/>
      <c r="E16" s="15"/>
      <c r="F16" s="15"/>
      <c r="G16" s="15"/>
      <c r="H16" s="15"/>
    </row>
    <row r="17" customFormat="false" ht="1.5" hidden="false" customHeight="true" outlineLevel="0" collapsed="false">
      <c r="B17" s="6"/>
      <c r="C17" s="6"/>
      <c r="D17" s="6"/>
      <c r="E17" s="6"/>
      <c r="F17" s="6"/>
      <c r="G17" s="6"/>
      <c r="H17" s="6"/>
    </row>
    <row r="18" customFormat="false" ht="15" hidden="false" customHeight="false" outlineLevel="0" collapsed="false">
      <c r="C18" s="53" t="s">
        <v>128</v>
      </c>
      <c r="D18" s="53"/>
      <c r="F18" s="54" t="s">
        <v>129</v>
      </c>
      <c r="G18" s="54" t="s">
        <v>130</v>
      </c>
    </row>
    <row r="19" customFormat="false" ht="15" hidden="false" customHeight="false" outlineLevel="0" collapsed="false">
      <c r="C19" s="55" t="s">
        <v>92</v>
      </c>
      <c r="D19" s="55"/>
      <c r="F19" s="56" t="n">
        <f aca="false">COUNTIF('Suivi des appels'!$G$10:$G$29,C19)</f>
        <v>2</v>
      </c>
      <c r="G19" s="57" t="n">
        <f aca="false">COUNTIFS('Suivi des appels'!$G$10:$G$29,C19,'Suivi des appels'!$L$10:$L$29,"&lt;&gt;Traité")</f>
        <v>1</v>
      </c>
    </row>
    <row r="20" customFormat="false" ht="15" hidden="false" customHeight="false" outlineLevel="0" collapsed="false">
      <c r="C20" s="58" t="s">
        <v>12</v>
      </c>
      <c r="D20" s="58"/>
      <c r="F20" s="59" t="n">
        <f aca="false">COUNTIF('Suivi des appels'!$G$10:$G$29,C20)</f>
        <v>3</v>
      </c>
      <c r="G20" s="60" t="n">
        <f aca="false">COUNTIFS('Suivi des appels'!$G$10:$G$29,C20,'Suivi des appels'!$L$10:$L$29,"&lt;&gt;Traité")</f>
        <v>1</v>
      </c>
    </row>
    <row r="21" customFormat="false" ht="15" hidden="false" customHeight="false" outlineLevel="0" collapsed="false">
      <c r="C21" s="55" t="s">
        <v>63</v>
      </c>
      <c r="D21" s="55"/>
      <c r="F21" s="56" t="n">
        <f aca="false">COUNTIF('Suivi des appels'!$G$10:$G$29,C21)</f>
        <v>3</v>
      </c>
      <c r="G21" s="57" t="n">
        <f aca="false">COUNTIFS('Suivi des appels'!$G$10:$G$29,C21,'Suivi des appels'!$L$10:$L$29,"&lt;&gt;Traité")</f>
        <v>3</v>
      </c>
    </row>
    <row r="22" customFormat="false" ht="15" hidden="false" customHeight="false" outlineLevel="0" collapsed="false">
      <c r="C22" s="58" t="s">
        <v>81</v>
      </c>
      <c r="D22" s="58"/>
      <c r="F22" s="59" t="n">
        <f aca="false">COUNTIF('Suivi des appels'!$G$10:$G$29,C22)</f>
        <v>2</v>
      </c>
      <c r="G22" s="60" t="n">
        <f aca="false">COUNTIFS('Suivi des appels'!$G$10:$G$29,C22,'Suivi des appels'!$L$10:$L$29,"&lt;&gt;Traité")</f>
        <v>2</v>
      </c>
    </row>
    <row r="23" customFormat="false" ht="15" hidden="false" customHeight="false" outlineLevel="0" collapsed="false">
      <c r="C23" s="55" t="s">
        <v>72</v>
      </c>
      <c r="D23" s="55"/>
      <c r="F23" s="56" t="n">
        <f aca="false">COUNTIF('Suivi des appels'!$G$10:$G$29,C23)</f>
        <v>2</v>
      </c>
      <c r="G23" s="57" t="n">
        <f aca="false">COUNTIFS('Suivi des appels'!$G$10:$G$29,C23,'Suivi des appels'!$L$10:$L$29,"&lt;&gt;Traité")</f>
        <v>0</v>
      </c>
    </row>
    <row r="25" customFormat="false" ht="15" hidden="false" customHeight="false" outlineLevel="0" collapsed="false">
      <c r="B25" s="17" t="s">
        <v>131</v>
      </c>
      <c r="C25" s="15"/>
      <c r="D25" s="15"/>
      <c r="E25" s="15"/>
      <c r="F25" s="15"/>
      <c r="G25" s="15"/>
      <c r="H25" s="15"/>
    </row>
    <row r="26" customFormat="false" ht="1.5" hidden="false" customHeight="true" outlineLevel="0" collapsed="false">
      <c r="B26" s="6"/>
      <c r="C26" s="6"/>
      <c r="D26" s="6"/>
      <c r="E26" s="6"/>
      <c r="F26" s="6"/>
      <c r="G26" s="6"/>
      <c r="H26" s="6"/>
    </row>
    <row r="27" customFormat="false" ht="15" hidden="false" customHeight="false" outlineLevel="0" collapsed="false">
      <c r="C27" s="53" t="s">
        <v>132</v>
      </c>
      <c r="D27" s="53"/>
      <c r="F27" s="54" t="s">
        <v>133</v>
      </c>
      <c r="G27" s="54"/>
    </row>
    <row r="28" customFormat="false" ht="15" hidden="false" customHeight="false" outlineLevel="0" collapsed="false">
      <c r="C28" s="61" t="s">
        <v>86</v>
      </c>
      <c r="D28" s="61"/>
      <c r="F28" s="56" t="n">
        <f aca="false">COUNTIF('Suivi des appels'!$L$10:$L$29,"À traiter")</f>
        <v>3</v>
      </c>
      <c r="G28" s="56"/>
    </row>
    <row r="29" customFormat="false" ht="15" hidden="false" customHeight="false" outlineLevel="0" collapsed="false">
      <c r="C29" s="62" t="s">
        <v>67</v>
      </c>
      <c r="D29" s="62"/>
      <c r="F29" s="59" t="n">
        <f aca="false">COUNTIF('Suivi des appels'!$L$10:$L$29,"En cours")</f>
        <v>4</v>
      </c>
      <c r="G29" s="59"/>
    </row>
    <row r="30" customFormat="false" ht="15" hidden="false" customHeight="false" outlineLevel="0" collapsed="false">
      <c r="C30" s="63" t="s">
        <v>59</v>
      </c>
      <c r="D30" s="63"/>
      <c r="F30" s="56" t="n">
        <f aca="false">COUNTIF('Suivi des appels'!$L$10:$L$29,"Traité")</f>
        <v>5</v>
      </c>
      <c r="G30" s="56"/>
    </row>
  </sheetData>
  <mergeCells count="41">
    <mergeCell ref="B2:B3"/>
    <mergeCell ref="C2:E2"/>
    <mergeCell ref="F2:H2"/>
    <mergeCell ref="C3:E3"/>
    <mergeCell ref="F3:H3"/>
    <mergeCell ref="B4:H4"/>
    <mergeCell ref="B7:H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7:H17"/>
    <mergeCell ref="C18:D18"/>
    <mergeCell ref="C19:D19"/>
    <mergeCell ref="C20:D20"/>
    <mergeCell ref="C21:D21"/>
    <mergeCell ref="C22:D22"/>
    <mergeCell ref="C23:D23"/>
    <mergeCell ref="B26:H26"/>
    <mergeCell ref="C27:D27"/>
    <mergeCell ref="F27:G27"/>
    <mergeCell ref="C28:D28"/>
    <mergeCell ref="F28:G28"/>
    <mergeCell ref="C29:D29"/>
    <mergeCell ref="F29:G29"/>
    <mergeCell ref="C30:D30"/>
    <mergeCell ref="F30:G30"/>
  </mergeCells>
  <conditionalFormatting sqref="G19">
    <cfRule type="cellIs" priority="2" operator="greaterThan" aboveAverage="0" equalAverage="0" bottom="0" percent="0" rank="0" text="" dxfId="2">
      <formula>0</formula>
    </cfRule>
  </conditionalFormatting>
  <conditionalFormatting sqref="G20">
    <cfRule type="cellIs" priority="3" operator="greaterThan" aboveAverage="0" equalAverage="0" bottom="0" percent="0" rank="0" text="" dxfId="2">
      <formula>0</formula>
    </cfRule>
  </conditionalFormatting>
  <conditionalFormatting sqref="G21">
    <cfRule type="cellIs" priority="4" operator="greaterThan" aboveAverage="0" equalAverage="0" bottom="0" percent="0" rank="0" text="" dxfId="2">
      <formula>0</formula>
    </cfRule>
  </conditionalFormatting>
  <conditionalFormatting sqref="G22">
    <cfRule type="cellIs" priority="5" operator="greaterThan" aboveAverage="0" equalAverage="0" bottom="0" percent="0" rank="0" text="" dxfId="2">
      <formula>0</formula>
    </cfRule>
  </conditionalFormatting>
  <conditionalFormatting sqref="G23">
    <cfRule type="cellIs" priority="6" operator="greater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A6B8C"/>
    <pageSetUpPr fitToPage="true"/>
  </sheetPr>
  <dimension ref="B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"/>
    <col collapsed="false" customWidth="true" hidden="false" outlineLevel="0" max="3" min="3" style="0" width="26"/>
    <col collapsed="false" customWidth="true" hidden="false" outlineLevel="0" max="4" min="4" style="0" width="78"/>
    <col collapsed="false" customWidth="true" hidden="false" outlineLevel="0" max="5" min="5" style="0" width="2"/>
  </cols>
  <sheetData>
    <row r="1" customFormat="false" ht="7.5" hidden="false" customHeight="true" outlineLevel="0" collapsed="false"/>
    <row r="2" customFormat="false" ht="18.55" hidden="false" customHeight="false" outlineLevel="0" collapsed="false">
      <c r="B2" s="1" t="s">
        <v>0</v>
      </c>
      <c r="C2" s="2" t="s">
        <v>1</v>
      </c>
      <c r="D2" s="3" t="s">
        <v>134</v>
      </c>
    </row>
    <row r="3" customFormat="false" ht="15" hidden="false" customHeight="false" outlineLevel="0" collapsed="false">
      <c r="B3" s="1"/>
      <c r="C3" s="4" t="s">
        <v>3</v>
      </c>
      <c r="D3" s="5" t="s">
        <v>135</v>
      </c>
    </row>
    <row r="4" customFormat="false" ht="3.75" hidden="false" customHeight="true" outlineLevel="0" collapsed="false">
      <c r="B4" s="6"/>
      <c r="C4" s="6"/>
      <c r="D4" s="6"/>
    </row>
    <row r="5" customFormat="false" ht="6" hidden="false" customHeight="true" outlineLevel="0" collapsed="false"/>
    <row r="6" customFormat="false" ht="15" hidden="false" customHeight="false" outlineLevel="0" collapsed="false">
      <c r="C6" s="64" t="s">
        <v>136</v>
      </c>
      <c r="D6" s="64"/>
    </row>
    <row r="7" customFormat="false" ht="42" hidden="false" customHeight="true" outlineLevel="0" collapsed="false">
      <c r="C7" s="65" t="s">
        <v>137</v>
      </c>
      <c r="D7" s="65"/>
    </row>
    <row r="9" customFormat="false" ht="15" hidden="false" customHeight="false" outlineLevel="0" collapsed="false">
      <c r="C9" s="64" t="s">
        <v>138</v>
      </c>
      <c r="D9" s="64"/>
    </row>
    <row r="10" customFormat="false" ht="31.5" hidden="false" customHeight="true" outlineLevel="0" collapsed="false">
      <c r="C10" s="66" t="s">
        <v>139</v>
      </c>
      <c r="D10" s="67" t="s">
        <v>140</v>
      </c>
    </row>
    <row r="11" customFormat="false" ht="31.5" hidden="false" customHeight="true" outlineLevel="0" collapsed="false">
      <c r="C11" s="66" t="s">
        <v>141</v>
      </c>
      <c r="D11" s="67" t="s">
        <v>142</v>
      </c>
    </row>
    <row r="12" customFormat="false" ht="31.5" hidden="false" customHeight="true" outlineLevel="0" collapsed="false">
      <c r="C12" s="66" t="s">
        <v>143</v>
      </c>
      <c r="D12" s="67" t="s">
        <v>144</v>
      </c>
    </row>
    <row r="14" customFormat="false" ht="15" hidden="false" customHeight="false" outlineLevel="0" collapsed="false">
      <c r="C14" s="64" t="s">
        <v>145</v>
      </c>
      <c r="D14" s="64"/>
    </row>
    <row r="15" customFormat="false" ht="21.75" hidden="false" customHeight="true" outlineLevel="0" collapsed="false">
      <c r="C15" s="68" t="s">
        <v>59</v>
      </c>
      <c r="D15" s="69" t="s">
        <v>146</v>
      </c>
    </row>
    <row r="16" customFormat="false" ht="21.75" hidden="false" customHeight="true" outlineLevel="0" collapsed="false">
      <c r="C16" s="70" t="s">
        <v>67</v>
      </c>
      <c r="D16" s="69" t="s">
        <v>147</v>
      </c>
    </row>
    <row r="17" customFormat="false" ht="21.75" hidden="false" customHeight="true" outlineLevel="0" collapsed="false">
      <c r="C17" s="71" t="s">
        <v>86</v>
      </c>
      <c r="D17" s="69" t="s">
        <v>148</v>
      </c>
    </row>
    <row r="19" customFormat="false" ht="15" hidden="false" customHeight="false" outlineLevel="0" collapsed="false">
      <c r="C19" s="64" t="s">
        <v>149</v>
      </c>
      <c r="D19" s="64"/>
    </row>
    <row r="20" customFormat="false" ht="19.5" hidden="false" customHeight="true" outlineLevel="0" collapsed="false">
      <c r="C20" s="65" t="s">
        <v>150</v>
      </c>
      <c r="D20" s="65"/>
    </row>
    <row r="21" customFormat="false" ht="19.5" hidden="false" customHeight="true" outlineLevel="0" collapsed="false">
      <c r="C21" s="72" t="s">
        <v>151</v>
      </c>
      <c r="D21" s="72"/>
    </row>
    <row r="22" customFormat="false" ht="19.5" hidden="false" customHeight="true" outlineLevel="0" collapsed="false">
      <c r="C22" s="65" t="s">
        <v>152</v>
      </c>
      <c r="D22" s="65"/>
    </row>
    <row r="23" customFormat="false" ht="19.5" hidden="false" customHeight="true" outlineLevel="0" collapsed="false">
      <c r="C23" s="72" t="s">
        <v>153</v>
      </c>
      <c r="D23" s="72"/>
    </row>
    <row r="24" customFormat="false" ht="19.5" hidden="false" customHeight="true" outlineLevel="0" collapsed="false">
      <c r="C24" s="65" t="s">
        <v>154</v>
      </c>
      <c r="D24" s="65"/>
    </row>
    <row r="26" customFormat="false" ht="33.75" hidden="false" customHeight="true" outlineLevel="0" collapsed="false">
      <c r="C26" s="73" t="s">
        <v>155</v>
      </c>
      <c r="D26" s="73"/>
    </row>
  </sheetData>
  <mergeCells count="13">
    <mergeCell ref="B2:B3"/>
    <mergeCell ref="B4:D4"/>
    <mergeCell ref="C6:D6"/>
    <mergeCell ref="C7:D7"/>
    <mergeCell ref="C9:D9"/>
    <mergeCell ref="C14:D14"/>
    <mergeCell ref="C19:D19"/>
    <mergeCell ref="C20:D20"/>
    <mergeCell ref="C21:D21"/>
    <mergeCell ref="C22:D22"/>
    <mergeCell ref="C23:D23"/>
    <mergeCell ref="C24:D24"/>
    <mergeCell ref="C26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2026-09-26T07:07:01Z</dcterms:created>
  <dc:creator>openpyxl</dc:creator>
  <dc:description/>
  <dc:language>en-US</dc:language>
  <cp:lastModifiedBy/>
  <dcterms:modified xsi:type="dcterms:W3CDTF">2026-09-26T07:07:03Z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