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ergi\Documents\SEO\SEO\AA_Webs\ModelesExcel\Generador\"/>
    </mc:Choice>
  </mc:AlternateContent>
  <xr:revisionPtr revIDLastSave="0" documentId="13_ncr:1_{ABDEC380-E755-4C7F-8A6B-1F0E667EBEFA}" xr6:coauthVersionLast="47" xr6:coauthVersionMax="47" xr10:uidLastSave="{00000000-0000-0000-0000-000000000000}"/>
  <bookViews>
    <workbookView xWindow="1380" yWindow="1380" windowWidth="25500" windowHeight="13500" tabRatio="500" xr2:uid="{00000000-000D-0000-FFFF-FFFF00000000}"/>
  </bookViews>
  <sheets>
    <sheet name="Matrice de polyvalence" sheetId="2" r:id="rId1"/>
    <sheet name="Tableau de bord" sheetId="3" r:id="rId2"/>
    <sheet name="Paramètres" sheetId="4" r:id="rId3"/>
    <sheet name="Plan de formation" sheetId="5" r:id="rId4"/>
    <sheet name="Mode d'emploi" sheetId="1" r:id="rId5"/>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2" i="5" l="1"/>
  <c r="H22" i="3"/>
  <c r="H21" i="3"/>
  <c r="H20" i="3"/>
  <c r="D20" i="3"/>
  <c r="B20" i="3"/>
  <c r="H19" i="3"/>
  <c r="D19" i="3"/>
  <c r="B19" i="3"/>
  <c r="H18" i="3"/>
  <c r="B18" i="3"/>
  <c r="H17" i="3"/>
  <c r="B17" i="3"/>
  <c r="I16" i="3"/>
  <c r="H16" i="3"/>
  <c r="D16" i="3"/>
  <c r="B16" i="3"/>
  <c r="I15" i="3"/>
  <c r="H15" i="3"/>
  <c r="B15" i="3"/>
  <c r="H14" i="3"/>
  <c r="B14" i="3"/>
  <c r="H13" i="3"/>
  <c r="D13" i="3"/>
  <c r="B13" i="3"/>
  <c r="H12" i="3"/>
  <c r="B12" i="3"/>
  <c r="H11" i="3"/>
  <c r="C11" i="3"/>
  <c r="B11" i="3"/>
  <c r="F5" i="3"/>
  <c r="B5" i="3"/>
  <c r="N27" i="2"/>
  <c r="M27" i="2"/>
  <c r="L27" i="2"/>
  <c r="D18" i="3" s="1"/>
  <c r="K27" i="2"/>
  <c r="D17" i="3" s="1"/>
  <c r="J27" i="2"/>
  <c r="I27" i="2"/>
  <c r="D15" i="3" s="1"/>
  <c r="H27" i="2"/>
  <c r="D14" i="3" s="1"/>
  <c r="G27" i="2"/>
  <c r="F27" i="2"/>
  <c r="D12" i="3" s="1"/>
  <c r="E27" i="2"/>
  <c r="H5" i="3" s="1"/>
  <c r="N26" i="2"/>
  <c r="C20" i="3" s="1"/>
  <c r="M26" i="2"/>
  <c r="M28" i="2" s="1"/>
  <c r="L26" i="2"/>
  <c r="C18" i="3" s="1"/>
  <c r="K26" i="2"/>
  <c r="K28" i="2" s="1"/>
  <c r="J26" i="2"/>
  <c r="J28" i="2" s="1"/>
  <c r="I26" i="2"/>
  <c r="I28" i="2" s="1"/>
  <c r="H26" i="2"/>
  <c r="H28" i="2" s="1"/>
  <c r="G26" i="2"/>
  <c r="G28" i="2" s="1"/>
  <c r="F26" i="2"/>
  <c r="C12" i="3" s="1"/>
  <c r="E26" i="2"/>
  <c r="E28" i="2" s="1"/>
  <c r="Q24" i="2"/>
  <c r="P24" i="2"/>
  <c r="O24" i="2"/>
  <c r="Q23" i="2"/>
  <c r="P23" i="2"/>
  <c r="O23" i="2"/>
  <c r="Q22" i="2"/>
  <c r="P22" i="2"/>
  <c r="O22" i="2"/>
  <c r="Q21" i="2"/>
  <c r="P21" i="2"/>
  <c r="O21" i="2"/>
  <c r="Q20" i="2"/>
  <c r="P20" i="2"/>
  <c r="O20" i="2"/>
  <c r="Q19" i="2"/>
  <c r="P19" i="2"/>
  <c r="O19" i="2"/>
  <c r="Q18" i="2"/>
  <c r="P18" i="2"/>
  <c r="O18" i="2"/>
  <c r="I22" i="3" s="1"/>
  <c r="Q17" i="2"/>
  <c r="P17" i="2"/>
  <c r="O17" i="2"/>
  <c r="I21" i="3" s="1"/>
  <c r="Q16" i="2"/>
  <c r="P16" i="2"/>
  <c r="O16" i="2"/>
  <c r="I20" i="3" s="1"/>
  <c r="Q15" i="2"/>
  <c r="P15" i="2"/>
  <c r="O15" i="2"/>
  <c r="I19" i="3" s="1"/>
  <c r="Q14" i="2"/>
  <c r="P14" i="2"/>
  <c r="O14" i="2"/>
  <c r="I18" i="3" s="1"/>
  <c r="Q13" i="2"/>
  <c r="P13" i="2"/>
  <c r="O13" i="2"/>
  <c r="I17" i="3" s="1"/>
  <c r="Q12" i="2"/>
  <c r="P12" i="2"/>
  <c r="O12" i="2"/>
  <c r="Q11" i="2"/>
  <c r="P11" i="2"/>
  <c r="O11" i="2"/>
  <c r="Q10" i="2"/>
  <c r="P10" i="2"/>
  <c r="O10" i="2"/>
  <c r="I14" i="3" s="1"/>
  <c r="Q9" i="2"/>
  <c r="P9" i="2"/>
  <c r="O9" i="2"/>
  <c r="I13" i="3" s="1"/>
  <c r="Q8" i="2"/>
  <c r="P8" i="2"/>
  <c r="O8" i="2"/>
  <c r="I12" i="3" s="1"/>
  <c r="Q7" i="2"/>
  <c r="P7" i="2"/>
  <c r="O7" i="2"/>
  <c r="I11" i="3" s="1"/>
  <c r="F12" i="3" l="1"/>
  <c r="E12" i="3"/>
  <c r="F18" i="3"/>
  <c r="E18" i="3"/>
  <c r="F20" i="3"/>
  <c r="E20" i="3"/>
  <c r="D11" i="3"/>
  <c r="F11" i="3" s="1"/>
  <c r="E11" i="3"/>
  <c r="C17" i="3"/>
  <c r="L28" i="2"/>
  <c r="N28" i="2"/>
  <c r="C16" i="3"/>
  <c r="C19" i="3"/>
  <c r="C14" i="3"/>
  <c r="C13" i="3"/>
  <c r="F28" i="2"/>
  <c r="C15" i="3"/>
  <c r="F14" i="3" l="1"/>
  <c r="E14" i="3"/>
  <c r="E16" i="3"/>
  <c r="F16" i="3"/>
  <c r="F15" i="3"/>
  <c r="E15" i="3"/>
  <c r="E13" i="3"/>
  <c r="F13" i="3"/>
  <c r="F19" i="3"/>
  <c r="E19" i="3"/>
  <c r="E17" i="3"/>
  <c r="F17" i="3"/>
</calcChain>
</file>

<file path=xl/sharedStrings.xml><?xml version="1.0" encoding="utf-8"?>
<sst xmlns="http://schemas.openxmlformats.org/spreadsheetml/2006/main" count="209" uniqueCount="130">
  <si>
    <t>MATRICE DE POLYVALENCE</t>
  </si>
  <si>
    <t>Cartographie des compétences de vos équipes : qui sait tenir quel poste, à quel niveau</t>
  </si>
  <si>
    <t>À quoi sert cette matrice ?</t>
  </si>
  <si>
    <t>La matrice de polyvalence croise vos collaborateurs (en lignes) et vos postes ou compétences (en colonnes). Chaque case indique le niveau de maîtrise, de 0 à 4. En un coup d'œil, vous savez qui peut tenir quel poste sans supervision, où se trouvent les fragilités (postes tenus par une seule personne) et où concentrer la formation. C'est l'outil du manager pour sécuriser les plannings, anticiper les absences et piloter la montée en compétences.</t>
  </si>
  <si>
    <t>Les 4 onglets du classeur</t>
  </si>
  <si>
    <t>1. Matrice de polyvalence</t>
  </si>
  <si>
    <t>Cœur de l'outil : saisissez un niveau (0 à 4) pour chaque collaborateur et chaque poste. Les couleurs et les totaux sont automatiques.</t>
  </si>
  <si>
    <t>2. Tableau de bord</t>
  </si>
  <si>
    <t>Synthèse visuelle : taux de couverture par poste, postes à risque, polyvalence par personne et graphique.</t>
  </si>
  <si>
    <t>3. Paramètres</t>
  </si>
  <si>
    <t>Référentiel : échelle des niveaux, liste des postes, requis et postes critiques. À adapter en premier.</t>
  </si>
  <si>
    <t>4. Plan de formation</t>
  </si>
  <si>
    <t>Actions de montée en compétences à planifier pour combler les manques identifiés.</t>
  </si>
  <si>
    <t>L'échelle de niveaux</t>
  </si>
  <si>
    <t>0 – Non concerné</t>
  </si>
  <si>
    <t>Le poste ne fait pas partie du périmètre du collaborateur.</t>
  </si>
  <si>
    <t>1 – En formation</t>
  </si>
  <si>
    <t>Découvre le poste, travaille sous supervision.</t>
  </si>
  <si>
    <t>2 – Autonome</t>
  </si>
  <si>
    <t>Réalise le poste seul sur une situation standard.</t>
  </si>
  <si>
    <t>3 – Confirmé</t>
  </si>
  <si>
    <t>Gère les aléas, sait prioriser et dépanner.</t>
  </si>
  <si>
    <t>4 – Formateur</t>
  </si>
  <si>
    <t>Maîtrise totale : forme et valide les autres.</t>
  </si>
  <si>
    <t>Bien démarrer</t>
  </si>
  <si>
    <t>Étape 1</t>
  </si>
  <si>
    <t>Dans « Paramètres », adaptez la liste des postes, le nombre de personnes requis et les postes critiques à votre équipe.</t>
  </si>
  <si>
    <t>Étape 2</t>
  </si>
  <si>
    <t>Dans « Matrice de polyvalence », remplacez les collaborateurs par les vôtres et saisissez un niveau (0-4) dans chaque case via la liste déroulante.</t>
  </si>
  <si>
    <t>Étape 3</t>
  </si>
  <si>
    <t>Consultez le « Tableau de bord » : repérez les postes sous couverts (en rouge) et les personnes les plus polyvalentes.</t>
  </si>
  <si>
    <t>Étape 4</t>
  </si>
  <si>
    <t>Renseignez le « Plan de formation » pour organiser les binômes et combler les manques.</t>
  </si>
  <si>
    <t>Astuce : les données affichées sont des exemples fictifs. Remplacez-les par vos informations ; tous les indicateurs se recalculent automatiquement.</t>
  </si>
  <si>
    <t>Saisissez un niveau de 0 à 4 dans chaque case (liste déroulante). Les couleurs et les totaux sont automatiques.</t>
  </si>
  <si>
    <t>Échelle :  0 Non concerné   ·   1 En formation   ·   2 Autonome   ·   3 Confirmé   ·   4 Formateur</t>
  </si>
  <si>
    <t>Collaborateur</t>
  </si>
  <si>
    <t>Équipe</t>
  </si>
  <si>
    <t>Contrat</t>
  </si>
  <si>
    <t>Accueil</t>
  </si>
  <si>
    <t>Caisse</t>
  </si>
  <si>
    <t>Réception marchandises</t>
  </si>
  <si>
    <t>Mise en rayon</t>
  </si>
  <si>
    <t>Préparation commandes</t>
  </si>
  <si>
    <t>Expédition</t>
  </si>
  <si>
    <t>SAV</t>
  </si>
  <si>
    <t>Inventaire</t>
  </si>
  <si>
    <t>Conduite chariot</t>
  </si>
  <si>
    <t>Contrôle qualité</t>
  </si>
  <si>
    <t>Postes tenus (niv. ≥2)</t>
  </si>
  <si>
    <t>Taux de polyvalence</t>
  </si>
  <si>
    <t>Niveau moyen</t>
  </si>
  <si>
    <t>Camille Durand</t>
  </si>
  <si>
    <t>Équipe A</t>
  </si>
  <si>
    <t>CDI</t>
  </si>
  <si>
    <t>Sofiane Merabet</t>
  </si>
  <si>
    <t>Élodie Berger</t>
  </si>
  <si>
    <t>CDD</t>
  </si>
  <si>
    <t>Thomas Lefèvre</t>
  </si>
  <si>
    <t>Équipe B</t>
  </si>
  <si>
    <t>Awa Diallo</t>
  </si>
  <si>
    <t>Lucas Marchand</t>
  </si>
  <si>
    <t>Intérim</t>
  </si>
  <si>
    <t>Nadia Benali</t>
  </si>
  <si>
    <t>Équipe C</t>
  </si>
  <si>
    <t>Hugo Fontaine</t>
  </si>
  <si>
    <t>Marion Petit</t>
  </si>
  <si>
    <t>Yanis Roux</t>
  </si>
  <si>
    <t>Chloé Girard</t>
  </si>
  <si>
    <t>Karim Haddad</t>
  </si>
  <si>
    <t>Alternance</t>
  </si>
  <si>
    <t>Personnes autonomes (niv. ≥ 2)</t>
  </si>
  <si>
    <t>Personnes requises</t>
  </si>
  <si>
    <t>Écart (réel − requis)</t>
  </si>
  <si>
    <t>TABLEAU DE BORD DE LA POLYVALENCE</t>
  </si>
  <si>
    <t>Synthèse automatique de la matrice. Aucune saisie : tout se met à jour dès que vous modifiez les niveaux.</t>
  </si>
  <si>
    <t>10</t>
  </si>
  <si>
    <t>Collaborateurs suivis</t>
  </si>
  <si>
    <t>Postes suivis</t>
  </si>
  <si>
    <t>Taux de polyvalence global</t>
  </si>
  <si>
    <t>Postes sous couverts</t>
  </si>
  <si>
    <t>Couverture par poste</t>
  </si>
  <si>
    <t>Polyvalence par personne</t>
  </si>
  <si>
    <t>Poste</t>
  </si>
  <si>
    <t>Autonomes (≥2)</t>
  </si>
  <si>
    <t>Requis</t>
  </si>
  <si>
    <t>Écart</t>
  </si>
  <si>
    <t>Couverture</t>
  </si>
  <si>
    <t>Postes tenus</t>
  </si>
  <si>
    <t>PARAMÈTRES ET RÉFÉRENTIEL</t>
  </si>
  <si>
    <t>Adaptez ces valeurs à votre organisation. Elles alimentent la matrice et le tableau de bord.</t>
  </si>
  <si>
    <t>Échelle des niveaux de compétence</t>
  </si>
  <si>
    <t>Code</t>
  </si>
  <si>
    <t>Libellé</t>
  </si>
  <si>
    <t>Signification</t>
  </si>
  <si>
    <t>Liste des postes / compétences</t>
  </si>
  <si>
    <t>Personnes requises (niv. ≥ 2)</t>
  </si>
  <si>
    <t>Poste critique ?</t>
  </si>
  <si>
    <t>Non</t>
  </si>
  <si>
    <t>Oui</t>
  </si>
  <si>
    <t>Autres listes</t>
  </si>
  <si>
    <t>Type de contrat</t>
  </si>
  <si>
    <t>Statut formation</t>
  </si>
  <si>
    <t>À planifier</t>
  </si>
  <si>
    <t>Planifiée</t>
  </si>
  <si>
    <t>En cours</t>
  </si>
  <si>
    <t>Terminée</t>
  </si>
  <si>
    <t>Stage</t>
  </si>
  <si>
    <t>Annulée</t>
  </si>
  <si>
    <t>PLAN DE FORMATION ET MONTÉE EN COMPÉTENCES</t>
  </si>
  <si>
    <t>Planifiez ici les actions pour combler les manques repérés dans le tableau de bord (postes sous couverts, postes critiques).</t>
  </si>
  <si>
    <t>Priorité</t>
  </si>
  <si>
    <t>Poste visé</t>
  </si>
  <si>
    <t>Niveau actuel</t>
  </si>
  <si>
    <t>Niveau cible</t>
  </si>
  <si>
    <t>Action / modalité</t>
  </si>
  <si>
    <t>Tuteur</t>
  </si>
  <si>
    <t>Échéance</t>
  </si>
  <si>
    <t>Statut</t>
  </si>
  <si>
    <t>Haute</t>
  </si>
  <si>
    <t>Tutorat sur service standard</t>
  </si>
  <si>
    <t>Formation interne + binôme</t>
  </si>
  <si>
    <t>Formation CACES (organisme externe)</t>
  </si>
  <si>
    <t>—</t>
  </si>
  <si>
    <t>Moyenne</t>
  </si>
  <si>
    <t>Accompagnement sur aléas</t>
  </si>
  <si>
    <t>Observation puis mise en situation</t>
  </si>
  <si>
    <t>Basse</t>
  </si>
  <si>
    <t>Formation CACES (session groupée)</t>
  </si>
  <si>
    <t>Total actions à planifier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</si>
</sst>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
    <numFmt numFmtId="165" formatCode="0.0"/>
    <numFmt numFmtId="166" formatCode="\+0;\-0;0"/>
  </numFmts>
  <fonts count="39" x14ac:knownFonts="1">
    <font>
      <sz val="11"/>
      <color theme="1"/>
      <name val="Calibri"/>
      <family val="2"/>
      <charset val="1"/>
    </font>
    <font>
      <b/>
      <sz val="24"/>
      <color rgb="FFFFFFFF"/>
      <name val="Calibri"/>
      <charset val="1"/>
    </font>
    <font>
      <sz val="11"/>
      <color rgb="FFFFFFFF"/>
      <name val="Calibri"/>
      <charset val="1"/>
    </font>
    <font>
      <b/>
      <sz val="13"/>
      <color rgb="FF1D4E45"/>
      <name val="Calibri"/>
      <charset val="1"/>
    </font>
    <font>
      <sz val="11"/>
      <color rgb="FF5F7169"/>
      <name val="Calibri"/>
      <charset val="1"/>
    </font>
    <font>
      <b/>
      <sz val="11"/>
      <color rgb="FF2E7D6B"/>
      <name val="Calibri"/>
      <charset val="1"/>
    </font>
    <font>
      <sz val="10.5"/>
      <color rgb="FF5F7169"/>
      <name val="Calibri"/>
      <charset val="1"/>
    </font>
    <font>
      <b/>
      <sz val="12"/>
      <color rgb="FF9AA0A6"/>
      <name val="Calibri"/>
      <charset val="1"/>
    </font>
    <font>
      <b/>
      <sz val="11"/>
      <color rgb="FF9AA0A6"/>
      <name val="Calibri"/>
      <charset val="1"/>
    </font>
    <font>
      <b/>
      <sz val="12"/>
      <color rgb="FFC0392B"/>
      <name val="Calibri"/>
      <charset val="1"/>
    </font>
    <font>
      <b/>
      <sz val="11"/>
      <color rgb="FFC0392B"/>
      <name val="Calibri"/>
      <charset val="1"/>
    </font>
    <font>
      <b/>
      <sz val="12"/>
      <color rgb="FFB9770E"/>
      <name val="Calibri"/>
      <charset val="1"/>
    </font>
    <font>
      <b/>
      <sz val="11"/>
      <color rgb="FFB9770E"/>
      <name val="Calibri"/>
      <charset val="1"/>
    </font>
    <font>
      <b/>
      <sz val="12"/>
      <color rgb="FF1E7A3D"/>
      <name val="Calibri"/>
      <charset val="1"/>
    </font>
    <font>
      <b/>
      <sz val="11"/>
      <color rgb="FF1E7A3D"/>
      <name val="Calibri"/>
      <charset val="1"/>
    </font>
    <font>
      <b/>
      <sz val="12"/>
      <color rgb="FF1E6091"/>
      <name val="Calibri"/>
      <charset val="1"/>
    </font>
    <font>
      <b/>
      <sz val="11"/>
      <color rgb="FF1E6091"/>
      <name val="Calibri"/>
      <charset val="1"/>
    </font>
    <font>
      <b/>
      <sz val="11"/>
      <color rgb="FFFFFFFF"/>
      <name val="Calibri"/>
      <charset val="1"/>
    </font>
    <font>
      <sz val="11"/>
      <color rgb="FF1B2A26"/>
      <name val="Calibri"/>
      <charset val="1"/>
    </font>
    <font>
      <b/>
      <i/>
      <sz val="10"/>
      <color rgb="FF2E7D6B"/>
      <name val="Calibri"/>
      <charset val="1"/>
    </font>
    <font>
      <b/>
      <sz val="18"/>
      <color rgb="FFFFFFFF"/>
      <name val="Calibri"/>
      <charset val="1"/>
    </font>
    <font>
      <i/>
      <sz val="10.5"/>
      <color rgb="FF5F7169"/>
      <name val="Calibri"/>
      <charset val="1"/>
    </font>
    <font>
      <b/>
      <sz val="9.5"/>
      <color rgb="FF2E7D6B"/>
      <name val="Calibri"/>
      <charset val="1"/>
    </font>
    <font>
      <b/>
      <sz val="10.5"/>
      <color rgb="FFFFFFFF"/>
      <name val="Calibri"/>
      <charset val="1"/>
    </font>
    <font>
      <b/>
      <sz val="9.5"/>
      <color rgb="FFFFFFFF"/>
      <name val="Calibri"/>
      <charset val="1"/>
    </font>
    <font>
      <sz val="10.5"/>
      <color rgb="FF1B2A26"/>
      <name val="Calibri"/>
      <charset val="1"/>
    </font>
    <font>
      <b/>
      <sz val="10.5"/>
      <color rgb="FF1B2A26"/>
      <name val="Calibri"/>
      <charset val="1"/>
    </font>
    <font>
      <b/>
      <sz val="26"/>
      <color rgb="FFFFFFFF"/>
      <name val="Calibri"/>
      <charset val="1"/>
    </font>
    <font>
      <b/>
      <sz val="10"/>
      <color rgb="FFFFFFFF"/>
      <name val="Calibri"/>
      <charset val="1"/>
    </font>
    <font>
      <b/>
      <sz val="12"/>
      <color rgb="FFFFFFFF"/>
      <name val="Calibri"/>
      <charset val="1"/>
    </font>
    <font>
      <b/>
      <sz val="10"/>
      <color rgb="FF1D4E45"/>
      <name val="Calibri"/>
      <charset val="1"/>
    </font>
    <font>
      <b/>
      <sz val="12"/>
      <color rgb="FF1D4E45"/>
      <name val="Calibri"/>
      <charset val="1"/>
    </font>
    <font>
      <b/>
      <sz val="10.5"/>
      <color rgb="FF9AA0A6"/>
      <name val="Calibri"/>
      <charset val="1"/>
    </font>
    <font>
      <sz val="10"/>
      <color rgb="FF5F7169"/>
      <name val="Calibri"/>
      <charset val="1"/>
    </font>
    <font>
      <b/>
      <sz val="10.5"/>
      <color rgb="FFC0392B"/>
      <name val="Calibri"/>
      <charset val="1"/>
    </font>
    <font>
      <b/>
      <sz val="10.5"/>
      <color rgb="FFB9770E"/>
      <name val="Calibri"/>
      <charset val="1"/>
    </font>
    <font>
      <b/>
      <sz val="10.5"/>
      <color rgb="FF1E7A3D"/>
      <name val="Calibri"/>
      <charset val="1"/>
    </font>
    <font>
      <b/>
      <sz val="10.5"/>
      <color rgb="FF1E6091"/>
      <name val="Calibri"/>
      <charset val="1"/>
    </font>
    <font>
      <b/>
      <sz val="10.5"/>
      <color rgb="FF1D4E45"/>
      <name val="Calibri"/>
      <charset val="1"/>
    </font>
  </fonts>
  <fills count="16">
    <fill>
      <patternFill patternType="none"/>
    </fill>
    <fill>
      <patternFill patternType="gray125"/>
    </fill>
    <fill>
      <patternFill patternType="solid">
        <fgColor rgb="FF1D4E45"/>
        <bgColor rgb="FF1E6091"/>
      </patternFill>
    </fill>
    <fill>
      <patternFill patternType="solid">
        <fgColor rgb="FF2E7D6B"/>
        <bgColor rgb="FF1E7A3D"/>
      </patternFill>
    </fill>
    <fill>
      <patternFill patternType="solid">
        <fgColor rgb="FFE8A13A"/>
        <bgColor rgb="FFFF8080"/>
      </patternFill>
    </fill>
    <fill>
      <patternFill patternType="solid">
        <fgColor rgb="FFF2F2F2"/>
        <bgColor rgb="FFECEFEE"/>
      </patternFill>
    </fill>
    <fill>
      <patternFill patternType="solid">
        <fgColor rgb="FFFDE2E1"/>
        <bgColor rgb="FFFCEBD2"/>
      </patternFill>
    </fill>
    <fill>
      <patternFill patternType="solid">
        <fgColor rgb="FFFCEBD2"/>
        <bgColor rgb="FFFDE2E1"/>
      </patternFill>
    </fill>
    <fill>
      <patternFill patternType="solid">
        <fgColor rgb="FFDBF0DD"/>
        <bgColor rgb="FFE4EFEC"/>
      </patternFill>
    </fill>
    <fill>
      <patternFill patternType="solid">
        <fgColor rgb="FFC4E5F0"/>
        <bgColor rgb="FFC6D8D2"/>
      </patternFill>
    </fill>
    <fill>
      <patternFill patternType="solid">
        <fgColor rgb="FFF3F8F6"/>
        <bgColor rgb="FFF9F9F9"/>
      </patternFill>
    </fill>
    <fill>
      <patternFill patternType="solid">
        <fgColor rgb="FFFFFFFF"/>
        <bgColor rgb="FFF9F9F9"/>
      </patternFill>
    </fill>
    <fill>
      <patternFill patternType="solid">
        <fgColor rgb="FFFFFBEF"/>
        <bgColor rgb="FFF9F9F9"/>
      </patternFill>
    </fill>
    <fill>
      <patternFill patternType="solid">
        <fgColor rgb="FF1E7A3D"/>
        <bgColor rgb="FF2E7D6B"/>
      </patternFill>
    </fill>
    <fill>
      <patternFill patternType="solid">
        <fgColor rgb="FFC0392B"/>
        <bgColor rgb="FFC0504D"/>
      </patternFill>
    </fill>
    <fill>
      <patternFill patternType="solid">
        <fgColor rgb="FFE4EFEC"/>
        <bgColor rgb="FFECEFEE"/>
      </patternFill>
    </fill>
  </fills>
  <borders count="4">
    <border>
      <left/>
      <right/>
      <top/>
      <bottom/>
      <diagonal/>
    </border>
    <border>
      <left/>
      <right/>
      <top/>
      <bottom style="medium">
        <color rgb="FFE8A13A"/>
      </bottom>
      <diagonal/>
    </border>
    <border>
      <left style="thin">
        <color rgb="FFC6D8D2"/>
      </left>
      <right style="thin">
        <color rgb="FFC6D8D2"/>
      </right>
      <top style="thin">
        <color rgb="FFC6D8D2"/>
      </top>
      <bottom style="thin">
        <color rgb="FFC6D8D2"/>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90">
    <xf numFmtId="0" fontId="0" fillId="0" borderId="0" xfId="0"/>
    <xf numFmtId="0" fontId="23" fillId="2" borderId="3" xfId="0" applyFont="1" applyFill="1" applyBorder="1" applyAlignment="1">
      <alignment horizontal="left" vertical="center"/>
    </xf>
    <xf numFmtId="0" fontId="23" fillId="3" borderId="3" xfId="0" applyFont="1" applyFill="1" applyBorder="1" applyAlignment="1">
      <alignment horizontal="left" vertical="center"/>
    </xf>
    <xf numFmtId="0" fontId="22" fillId="0" borderId="0" xfId="0" applyFont="1" applyAlignment="1">
      <alignment horizontal="left" vertical="center"/>
    </xf>
    <xf numFmtId="0" fontId="21" fillId="0" borderId="0" xfId="0" applyFont="1" applyAlignment="1">
      <alignment horizontal="left" vertical="center"/>
    </xf>
    <xf numFmtId="0" fontId="20" fillId="2" borderId="0" xfId="0" applyFont="1" applyFill="1" applyAlignment="1">
      <alignment horizontal="left" vertical="center"/>
    </xf>
    <xf numFmtId="0" fontId="19" fillId="0" borderId="0" xfId="0" applyFont="1" applyAlignment="1">
      <alignment horizontal="left" vertical="center" wrapText="1"/>
    </xf>
    <xf numFmtId="0" fontId="18"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left" vertical="center"/>
    </xf>
    <xf numFmtId="0" fontId="0" fillId="4" borderId="0" xfId="0" applyFill="1"/>
    <xf numFmtId="0" fontId="2" fillId="3" borderId="0" xfId="0" applyFont="1" applyFill="1" applyAlignment="1">
      <alignment horizontal="left" vertical="center"/>
    </xf>
    <xf numFmtId="0" fontId="1" fillId="2" borderId="0" xfId="0" applyFont="1" applyFill="1" applyAlignment="1">
      <alignment horizontal="left" vertical="center"/>
    </xf>
    <xf numFmtId="0" fontId="5" fillId="0" borderId="0" xfId="0" applyFont="1" applyAlignment="1">
      <alignment horizontal="left" vertical="top" wrapText="1"/>
    </xf>
    <xf numFmtId="0" fontId="7" fillId="5" borderId="2" xfId="0" applyFont="1" applyFill="1" applyBorder="1" applyAlignment="1">
      <alignment horizontal="center" vertical="center"/>
    </xf>
    <xf numFmtId="0" fontId="8" fillId="0" borderId="0" xfId="0" applyFont="1" applyAlignment="1">
      <alignment horizontal="left" vertical="center"/>
    </xf>
    <xf numFmtId="0" fontId="9" fillId="6" borderId="2" xfId="0" applyFont="1" applyFill="1" applyBorder="1" applyAlignment="1">
      <alignment horizontal="center" vertical="center"/>
    </xf>
    <xf numFmtId="0" fontId="10" fillId="0" borderId="0" xfId="0" applyFont="1" applyAlignment="1">
      <alignment horizontal="left" vertical="center"/>
    </xf>
    <xf numFmtId="0" fontId="11" fillId="7" borderId="2" xfId="0" applyFont="1" applyFill="1" applyBorder="1" applyAlignment="1">
      <alignment horizontal="center" vertical="center"/>
    </xf>
    <xf numFmtId="0" fontId="12" fillId="0" borderId="0" xfId="0" applyFont="1" applyAlignment="1">
      <alignment horizontal="left" vertical="center"/>
    </xf>
    <xf numFmtId="0" fontId="13" fillId="8" borderId="2" xfId="0" applyFont="1" applyFill="1" applyBorder="1" applyAlignment="1">
      <alignment horizontal="center" vertical="center"/>
    </xf>
    <xf numFmtId="0" fontId="14" fillId="0" borderId="0" xfId="0" applyFont="1" applyAlignment="1">
      <alignment horizontal="left" vertical="center"/>
    </xf>
    <xf numFmtId="0" fontId="15" fillId="9" borderId="2" xfId="0" applyFont="1" applyFill="1" applyBorder="1" applyAlignment="1">
      <alignment horizontal="center" vertical="center"/>
    </xf>
    <xf numFmtId="0" fontId="16" fillId="0" borderId="0" xfId="0" applyFont="1" applyAlignment="1">
      <alignment horizontal="left" vertical="center"/>
    </xf>
    <xf numFmtId="0" fontId="17" fillId="4" borderId="3" xfId="0" applyFont="1" applyFill="1" applyBorder="1" applyAlignment="1">
      <alignment horizontal="center" vertical="center"/>
    </xf>
    <xf numFmtId="0" fontId="23" fillId="3" borderId="3" xfId="0" applyFont="1" applyFill="1" applyBorder="1" applyAlignment="1">
      <alignment horizontal="center" wrapText="1"/>
    </xf>
    <xf numFmtId="0" fontId="24" fillId="2" borderId="3" xfId="0" applyFont="1" applyFill="1" applyBorder="1" applyAlignment="1">
      <alignment horizontal="center" textRotation="90" wrapText="1"/>
    </xf>
    <xf numFmtId="0" fontId="24" fillId="3" borderId="3" xfId="0" applyFont="1" applyFill="1" applyBorder="1" applyAlignment="1">
      <alignment horizontal="center" wrapText="1"/>
    </xf>
    <xf numFmtId="0" fontId="25" fillId="10" borderId="2" xfId="0" applyFont="1" applyFill="1" applyBorder="1" applyAlignment="1">
      <alignment horizontal="left" vertical="center"/>
    </xf>
    <xf numFmtId="0" fontId="25" fillId="10" borderId="2" xfId="0" applyFont="1" applyFill="1" applyBorder="1" applyAlignment="1">
      <alignment horizontal="center" vertical="center"/>
    </xf>
    <xf numFmtId="0" fontId="26" fillId="0" borderId="2" xfId="0" applyFont="1" applyBorder="1" applyAlignment="1">
      <alignment horizontal="center" vertical="center"/>
    </xf>
    <xf numFmtId="3" fontId="26" fillId="10" borderId="2" xfId="0" applyNumberFormat="1" applyFont="1" applyFill="1" applyBorder="1" applyAlignment="1">
      <alignment horizontal="center" vertical="center"/>
    </xf>
    <xf numFmtId="164" fontId="26" fillId="10" borderId="2" xfId="0" applyNumberFormat="1" applyFont="1" applyFill="1" applyBorder="1" applyAlignment="1">
      <alignment horizontal="center" vertical="center"/>
    </xf>
    <xf numFmtId="165" fontId="25" fillId="10" borderId="2" xfId="0" applyNumberFormat="1" applyFont="1" applyFill="1" applyBorder="1" applyAlignment="1">
      <alignment horizontal="center" vertical="center"/>
    </xf>
    <xf numFmtId="0" fontId="25" fillId="11" borderId="2" xfId="0" applyFont="1" applyFill="1" applyBorder="1" applyAlignment="1">
      <alignment horizontal="left" vertical="center"/>
    </xf>
    <xf numFmtId="0" fontId="25" fillId="11" borderId="2" xfId="0" applyFont="1" applyFill="1" applyBorder="1" applyAlignment="1">
      <alignment horizontal="center" vertical="center"/>
    </xf>
    <xf numFmtId="3" fontId="26" fillId="11" borderId="2" xfId="0" applyNumberFormat="1" applyFont="1" applyFill="1" applyBorder="1" applyAlignment="1">
      <alignment horizontal="center" vertical="center"/>
    </xf>
    <xf numFmtId="164" fontId="26" fillId="11" borderId="2" xfId="0" applyNumberFormat="1" applyFont="1" applyFill="1" applyBorder="1" applyAlignment="1">
      <alignment horizontal="center" vertical="center"/>
    </xf>
    <xf numFmtId="165" fontId="25" fillId="11" borderId="2" xfId="0" applyNumberFormat="1" applyFont="1" applyFill="1" applyBorder="1" applyAlignment="1">
      <alignment horizontal="center" vertical="center"/>
    </xf>
    <xf numFmtId="0" fontId="26" fillId="12" borderId="2" xfId="0" applyFont="1" applyFill="1" applyBorder="1" applyAlignment="1">
      <alignment horizontal="center" vertical="center"/>
    </xf>
    <xf numFmtId="3" fontId="23" fillId="3" borderId="3" xfId="0" applyNumberFormat="1" applyFont="1" applyFill="1" applyBorder="1" applyAlignment="1">
      <alignment horizontal="center" vertical="center"/>
    </xf>
    <xf numFmtId="3" fontId="23" fillId="2" borderId="3" xfId="0" applyNumberFormat="1" applyFont="1" applyFill="1" applyBorder="1" applyAlignment="1">
      <alignment horizontal="center" vertical="center"/>
    </xf>
    <xf numFmtId="166" fontId="23" fillId="2" borderId="3" xfId="0" applyNumberFormat="1" applyFont="1" applyFill="1" applyBorder="1" applyAlignment="1">
      <alignment horizontal="center" vertical="center"/>
    </xf>
    <xf numFmtId="0" fontId="30" fillId="15" borderId="2" xfId="0" applyFont="1" applyFill="1" applyBorder="1" applyAlignment="1">
      <alignment horizontal="left" vertical="center"/>
    </xf>
    <xf numFmtId="0" fontId="30" fillId="15" borderId="2" xfId="0" applyFont="1" applyFill="1" applyBorder="1" applyAlignment="1">
      <alignment horizontal="center" vertical="center" wrapText="1"/>
    </xf>
    <xf numFmtId="3" fontId="25" fillId="10" borderId="2" xfId="0" applyNumberFormat="1" applyFont="1" applyFill="1" applyBorder="1" applyAlignment="1">
      <alignment horizontal="center" vertical="center"/>
    </xf>
    <xf numFmtId="166" fontId="26" fillId="10" borderId="2" xfId="0" applyNumberFormat="1" applyFont="1" applyFill="1" applyBorder="1" applyAlignment="1">
      <alignment horizontal="center" vertical="center"/>
    </xf>
    <xf numFmtId="164" fontId="25" fillId="10" borderId="2" xfId="0" applyNumberFormat="1" applyFont="1" applyFill="1" applyBorder="1" applyAlignment="1">
      <alignment horizontal="center" vertical="center"/>
    </xf>
    <xf numFmtId="3" fontId="25" fillId="11" borderId="2" xfId="0" applyNumberFormat="1" applyFont="1" applyFill="1" applyBorder="1" applyAlignment="1">
      <alignment horizontal="center" vertical="center"/>
    </xf>
    <xf numFmtId="166" fontId="26" fillId="11" borderId="2" xfId="0" applyNumberFormat="1" applyFont="1" applyFill="1" applyBorder="1" applyAlignment="1">
      <alignment horizontal="center" vertical="center"/>
    </xf>
    <xf numFmtId="164" fontId="25" fillId="11" borderId="2" xfId="0" applyNumberFormat="1" applyFont="1" applyFill="1" applyBorder="1" applyAlignment="1">
      <alignment horizontal="center" vertical="center"/>
    </xf>
    <xf numFmtId="0" fontId="23" fillId="3" borderId="3" xfId="0" applyFont="1" applyFill="1" applyBorder="1" applyAlignment="1">
      <alignment horizontal="center" vertical="center"/>
    </xf>
    <xf numFmtId="0" fontId="32" fillId="0" borderId="2" xfId="0" applyFont="1" applyBorder="1" applyAlignment="1">
      <alignment horizontal="left" vertical="center"/>
    </xf>
    <xf numFmtId="0" fontId="34" fillId="0" borderId="2" xfId="0" applyFont="1" applyBorder="1" applyAlignment="1">
      <alignment horizontal="left" vertical="center"/>
    </xf>
    <xf numFmtId="0" fontId="35" fillId="0" borderId="2" xfId="0" applyFont="1" applyBorder="1" applyAlignment="1">
      <alignment horizontal="left" vertical="center"/>
    </xf>
    <xf numFmtId="0" fontId="36" fillId="0" borderId="2" xfId="0" applyFont="1" applyBorder="1" applyAlignment="1">
      <alignment horizontal="left" vertical="center"/>
    </xf>
    <xf numFmtId="0" fontId="37" fillId="0" borderId="2" xfId="0" applyFont="1" applyBorder="1" applyAlignment="1">
      <alignment horizontal="left" vertical="center"/>
    </xf>
    <xf numFmtId="0" fontId="28" fillId="3" borderId="3" xfId="0" applyFont="1" applyFill="1" applyBorder="1" applyAlignment="1">
      <alignment horizontal="center" vertical="center" wrapText="1"/>
    </xf>
    <xf numFmtId="0" fontId="23" fillId="3" borderId="3" xfId="0" applyFont="1" applyFill="1" applyBorder="1" applyAlignment="1">
      <alignment horizontal="center" vertical="center" wrapText="1"/>
    </xf>
    <xf numFmtId="0" fontId="25" fillId="10" borderId="2" xfId="0" applyFont="1" applyFill="1" applyBorder="1" applyAlignment="1">
      <alignment horizontal="left" vertical="center" wrapText="1"/>
    </xf>
    <xf numFmtId="14" fontId="25" fillId="10" borderId="2" xfId="0" applyNumberFormat="1" applyFont="1" applyFill="1" applyBorder="1" applyAlignment="1">
      <alignment horizontal="center" vertical="center"/>
    </xf>
    <xf numFmtId="0" fontId="25" fillId="11" borderId="2" xfId="0" applyFont="1" applyFill="1" applyBorder="1" applyAlignment="1">
      <alignment horizontal="left" vertical="center" wrapText="1"/>
    </xf>
    <xf numFmtId="14" fontId="25" fillId="11" borderId="2" xfId="0" applyNumberFormat="1" applyFont="1" applyFill="1" applyBorder="1" applyAlignment="1">
      <alignment horizontal="center" vertical="center"/>
    </xf>
    <xf numFmtId="0" fontId="25" fillId="12" borderId="2" xfId="0" applyFont="1" applyFill="1" applyBorder="1" applyAlignment="1">
      <alignment horizontal="center" vertical="center"/>
    </xf>
    <xf numFmtId="0" fontId="25" fillId="12" borderId="2" xfId="0" applyFont="1" applyFill="1" applyBorder="1" applyAlignment="1">
      <alignment horizontal="left" vertical="center"/>
    </xf>
    <xf numFmtId="3" fontId="25" fillId="12" borderId="2" xfId="0" applyNumberFormat="1" applyFont="1" applyFill="1" applyBorder="1" applyAlignment="1">
      <alignment horizontal="center" vertical="center"/>
    </xf>
    <xf numFmtId="0" fontId="25" fillId="12" borderId="2" xfId="0" applyFont="1" applyFill="1" applyBorder="1" applyAlignment="1">
      <alignment horizontal="left" vertical="center" wrapText="1"/>
    </xf>
    <xf numFmtId="14" fontId="25" fillId="12" borderId="2" xfId="0" applyNumberFormat="1" applyFont="1" applyFill="1" applyBorder="1" applyAlignment="1">
      <alignment horizontal="center" vertical="center"/>
    </xf>
    <xf numFmtId="3" fontId="10" fillId="0" borderId="0" xfId="0" applyNumberFormat="1" applyFont="1" applyAlignment="1">
      <alignment horizontal="center" vertical="center"/>
    </xf>
    <xf numFmtId="3" fontId="27" fillId="2" borderId="0" xfId="0" applyNumberFormat="1" applyFont="1" applyFill="1" applyAlignment="1">
      <alignment horizontal="center" vertical="center"/>
    </xf>
    <xf numFmtId="3" fontId="27" fillId="3" borderId="0" xfId="0" applyNumberFormat="1" applyFont="1" applyFill="1" applyAlignment="1">
      <alignment horizontal="center" vertical="center"/>
    </xf>
    <xf numFmtId="164" fontId="27" fillId="13" borderId="0" xfId="0" applyNumberFormat="1" applyFont="1" applyFill="1" applyAlignment="1">
      <alignment horizontal="center" vertical="center"/>
    </xf>
    <xf numFmtId="3" fontId="27" fillId="14" borderId="0" xfId="0" applyNumberFormat="1" applyFont="1" applyFill="1" applyAlignment="1">
      <alignment horizontal="center" vertical="center"/>
    </xf>
    <xf numFmtId="0" fontId="28" fillId="2" borderId="0" xfId="0" applyFont="1" applyFill="1" applyAlignment="1">
      <alignment horizontal="center" vertical="center" wrapText="1"/>
    </xf>
    <xf numFmtId="0" fontId="28" fillId="3" borderId="0" xfId="0" applyFont="1" applyFill="1" applyAlignment="1">
      <alignment horizontal="center" vertical="center" wrapText="1"/>
    </xf>
    <xf numFmtId="0" fontId="28" fillId="13" borderId="0" xfId="0" applyFont="1" applyFill="1" applyAlignment="1">
      <alignment horizontal="center" vertical="center" wrapText="1"/>
    </xf>
    <xf numFmtId="0" fontId="28" fillId="14" borderId="0" xfId="0" applyFont="1" applyFill="1" applyAlignment="1">
      <alignment horizontal="center" vertical="center" wrapText="1"/>
    </xf>
    <xf numFmtId="0" fontId="29" fillId="3" borderId="0" xfId="0" applyFont="1" applyFill="1" applyAlignment="1">
      <alignment horizontal="left" vertical="center"/>
    </xf>
    <xf numFmtId="0" fontId="31" fillId="0" borderId="1" xfId="0" applyFont="1" applyBorder="1" applyAlignment="1">
      <alignment horizontal="left" vertical="center"/>
    </xf>
    <xf numFmtId="0" fontId="23" fillId="3" borderId="3" xfId="0" applyFont="1" applyFill="1" applyBorder="1" applyAlignment="1">
      <alignment horizontal="center" vertical="center"/>
    </xf>
    <xf numFmtId="0" fontId="33" fillId="0" borderId="2" xfId="0" applyFont="1" applyBorder="1" applyAlignment="1">
      <alignment horizontal="left" vertical="center" wrapText="1"/>
    </xf>
    <xf numFmtId="0" fontId="28" fillId="3" borderId="3" xfId="0" applyFont="1" applyFill="1" applyBorder="1" applyAlignment="1">
      <alignment horizontal="center" vertical="center" wrapText="1"/>
    </xf>
    <xf numFmtId="0" fontId="25" fillId="10" borderId="2" xfId="0" applyFont="1" applyFill="1" applyBorder="1" applyAlignment="1">
      <alignment horizontal="left" vertical="center"/>
    </xf>
    <xf numFmtId="0" fontId="25" fillId="10" borderId="2" xfId="0" applyFont="1" applyFill="1" applyBorder="1" applyAlignment="1">
      <alignment horizontal="center" vertical="center"/>
    </xf>
    <xf numFmtId="0" fontId="25" fillId="11" borderId="2" xfId="0" applyFont="1" applyFill="1" applyBorder="1" applyAlignment="1">
      <alignment horizontal="left" vertical="center"/>
    </xf>
    <xf numFmtId="0" fontId="25" fillId="11" borderId="2" xfId="0" applyFont="1" applyFill="1" applyBorder="1" applyAlignment="1">
      <alignment horizontal="center" vertical="center"/>
    </xf>
    <xf numFmtId="0" fontId="28" fillId="3" borderId="3" xfId="0" applyFont="1" applyFill="1" applyBorder="1" applyAlignment="1">
      <alignment horizontal="center" vertical="center"/>
    </xf>
    <xf numFmtId="0" fontId="38" fillId="0" borderId="0" xfId="0" applyFont="1" applyAlignment="1">
      <alignment horizontal="right" vertical="center"/>
    </xf>
  </cellXfs>
  <cellStyles count="1">
    <cellStyle name="Standard" xfId="0" builtinId="0"/>
  </cellStyles>
  <dxfs count="20">
    <dxf>
      <font>
        <b/>
        <sz val="10"/>
        <color rgb="FF1B2A26"/>
        <name val="Calibri"/>
        <charset val="1"/>
      </font>
      <fill>
        <patternFill>
          <bgColor rgb="FFECEFEE"/>
        </patternFill>
      </fill>
    </dxf>
    <dxf>
      <font>
        <b/>
        <sz val="10"/>
        <color rgb="FF1B2A26"/>
        <name val="Calibri"/>
        <charset val="1"/>
      </font>
      <fill>
        <patternFill>
          <bgColor rgb="FFFDE2E1"/>
        </patternFill>
      </fill>
    </dxf>
    <dxf>
      <font>
        <b/>
        <sz val="10"/>
        <color rgb="FF1B2A26"/>
        <name val="Calibri"/>
        <charset val="1"/>
      </font>
      <fill>
        <patternFill>
          <bgColor rgb="FFFCEBD2"/>
        </patternFill>
      </fill>
    </dxf>
    <dxf>
      <font>
        <b/>
        <sz val="10"/>
        <color rgb="FF1B2A26"/>
        <name val="Calibri"/>
        <charset val="1"/>
      </font>
      <fill>
        <patternFill>
          <bgColor rgb="FFDBF0DD"/>
        </patternFill>
      </fill>
    </dxf>
    <dxf>
      <font>
        <b/>
        <sz val="10"/>
        <color rgb="FF1B2A26"/>
        <name val="Calibri"/>
        <charset val="1"/>
      </font>
      <fill>
        <patternFill>
          <bgColor rgb="FFECEFEE"/>
        </patternFill>
      </fill>
    </dxf>
    <dxf>
      <font>
        <b/>
        <sz val="10"/>
        <color rgb="FF1B2A26"/>
        <name val="Calibri"/>
        <charset val="1"/>
      </font>
      <fill>
        <patternFill>
          <bgColor rgb="FFFCEBD2"/>
        </patternFill>
      </fill>
    </dxf>
    <dxf>
      <font>
        <b/>
        <sz val="10"/>
        <color rgb="FFC0392B"/>
        <name val="Calibri"/>
        <charset val="1"/>
      </font>
      <fill>
        <patternFill>
          <bgColor rgb="FFFDE2E1"/>
        </patternFill>
      </fill>
    </dxf>
    <dxf>
      <font>
        <b/>
        <sz val="10"/>
        <color rgb="FFC0392B"/>
        <name val="Calibri"/>
        <charset val="1"/>
      </font>
      <fill>
        <patternFill>
          <bgColor rgb="FFFDE2E1"/>
        </patternFill>
      </fill>
    </dxf>
    <dxf>
      <font>
        <b/>
        <sz val="10"/>
        <color rgb="FF1B2A26"/>
        <name val="Calibri"/>
        <charset val="1"/>
      </font>
      <fill>
        <patternFill>
          <bgColor rgb="FFDBF0DD"/>
        </patternFill>
      </fill>
    </dxf>
    <dxf>
      <font>
        <b/>
        <sz val="10"/>
        <color rgb="FFC0392B"/>
        <name val="Calibri"/>
        <charset val="1"/>
      </font>
      <fill>
        <patternFill>
          <bgColor rgb="FFFDE2E1"/>
        </patternFill>
      </fill>
    </dxf>
    <dxf>
      <font>
        <b/>
        <sz val="10"/>
        <color rgb="FF1B2A26"/>
        <name val="Calibri"/>
        <charset val="1"/>
      </font>
      <fill>
        <patternFill>
          <bgColor rgb="FFDBF0DD"/>
        </patternFill>
      </fill>
    </dxf>
    <dxf>
      <font>
        <b/>
        <sz val="10"/>
        <color rgb="FFC0392B"/>
        <name val="Calibri"/>
        <charset val="1"/>
      </font>
      <fill>
        <patternFill>
          <bgColor rgb="FFFDE2E1"/>
        </patternFill>
      </fill>
    </dxf>
    <dxf>
      <font>
        <b/>
        <sz val="10"/>
        <color rgb="FFFFFFFF"/>
        <name val="Calibri"/>
        <charset val="1"/>
      </font>
      <fill>
        <patternFill>
          <bgColor rgb="FF1E7A3D"/>
        </patternFill>
      </fill>
    </dxf>
    <dxf>
      <font>
        <b/>
        <sz val="10"/>
        <color rgb="FFFFFFFF"/>
        <name val="Calibri"/>
        <charset val="1"/>
      </font>
      <fill>
        <patternFill>
          <bgColor rgb="FFE8A13A"/>
        </patternFill>
      </fill>
    </dxf>
    <dxf>
      <font>
        <b/>
        <sz val="10"/>
        <color rgb="FFFFFFFF"/>
        <name val="Calibri"/>
        <charset val="1"/>
      </font>
      <fill>
        <patternFill>
          <bgColor rgb="FFC0392B"/>
        </patternFill>
      </fill>
    </dxf>
    <dxf>
      <font>
        <b/>
        <sz val="10"/>
        <color rgb="FF1E6091"/>
        <name val="Calibri"/>
        <charset val="1"/>
      </font>
      <fill>
        <patternFill>
          <bgColor rgb="FFC4E5F0"/>
        </patternFill>
      </fill>
    </dxf>
    <dxf>
      <font>
        <b/>
        <sz val="10"/>
        <color rgb="FF1E7A3D"/>
        <name val="Calibri"/>
        <charset val="1"/>
      </font>
      <fill>
        <patternFill>
          <bgColor rgb="FFDBF0DD"/>
        </patternFill>
      </fill>
    </dxf>
    <dxf>
      <font>
        <b/>
        <sz val="10"/>
        <color rgb="FFB9770E"/>
        <name val="Calibri"/>
        <charset val="1"/>
      </font>
      <fill>
        <patternFill>
          <bgColor rgb="FFFCEBD2"/>
        </patternFill>
      </fill>
    </dxf>
    <dxf>
      <font>
        <b/>
        <sz val="10"/>
        <color rgb="FFC0392B"/>
        <name val="Calibri"/>
        <charset val="1"/>
      </font>
      <fill>
        <patternFill>
          <bgColor rgb="FFFDE2E1"/>
        </patternFill>
      </fill>
    </dxf>
    <dxf>
      <font>
        <b/>
        <sz val="10"/>
        <color rgb="FF9AA0A6"/>
        <name val="Calibri"/>
        <charset val="1"/>
      </font>
      <fill>
        <patternFill>
          <bgColor rgb="FFF2F2F2"/>
        </patternFill>
      </fill>
    </dxf>
  </dxfs>
  <tableStyles count="0" defaultTableStyle="TableStyleMedium2" defaultPivotStyle="PivotStyleLight16"/>
  <colors>
    <indexedColors>
      <rgbColor rgb="FF000000"/>
      <rgbColor rgb="FFFFFFFF"/>
      <rgbColor rgb="FFFF0000"/>
      <rgbColor rgb="FF00FF00"/>
      <rgbColor rgb="FF0000FF"/>
      <rgbColor rgb="FFF9F9F9"/>
      <rgbColor rgb="FFFF00FF"/>
      <rgbColor rgb="FF00FFFF"/>
      <rgbColor rgb="FF800000"/>
      <rgbColor rgb="FF1E7A3D"/>
      <rgbColor rgb="FF000080"/>
      <rgbColor rgb="FFB9770E"/>
      <rgbColor rgb="FF800080"/>
      <rgbColor rgb="FF008080"/>
      <rgbColor rgb="FFC6D8D2"/>
      <rgbColor rgb="FF878787"/>
      <rgbColor rgb="FF9999FF"/>
      <rgbColor rgb="FFC0504D"/>
      <rgbColor rgb="FFFFFBEF"/>
      <rgbColor rgb="FFE4EFEC"/>
      <rgbColor rgb="FF660066"/>
      <rgbColor rgb="FFFF8080"/>
      <rgbColor rgb="FF1E6091"/>
      <rgbColor rgb="FFD9D9D9"/>
      <rgbColor rgb="FF000080"/>
      <rgbColor rgb="FFFF00FF"/>
      <rgbColor rgb="FFFFFF00"/>
      <rgbColor rgb="FF00FFFF"/>
      <rgbColor rgb="FF800080"/>
      <rgbColor rgb="FF800000"/>
      <rgbColor rgb="FF008080"/>
      <rgbColor rgb="FF0000FF"/>
      <rgbColor rgb="FF00CCFF"/>
      <rgbColor rgb="FFC4E5F0"/>
      <rgbColor rgb="FFDBF0DD"/>
      <rgbColor rgb="FFFCEBD2"/>
      <rgbColor rgb="FFECEFEE"/>
      <rgbColor rgb="FFF2F2F2"/>
      <rgbColor rgb="FFF3F8F6"/>
      <rgbColor rgb="FFFDE2E1"/>
      <rgbColor rgb="FF4F81BD"/>
      <rgbColor rgb="FF33CCCC"/>
      <rgbColor rgb="FF99CC00"/>
      <rgbColor rgb="FFFFCC00"/>
      <rgbColor rgb="FFE8A13A"/>
      <rgbColor rgb="FFFF6600"/>
      <rgbColor rgb="FF5F7169"/>
      <rgbColor rgb="FF9AA0A6"/>
      <rgbColor rgb="FF1D4E45"/>
      <rgbColor rgb="FF2E7D6B"/>
      <rgbColor rgb="FF003300"/>
      <rgbColor rgb="FF333300"/>
      <rgbColor rgb="FFC0392B"/>
      <rgbColor rgb="FF993366"/>
      <rgbColor rgb="FF333399"/>
      <rgbColor rgb="FF1B2A2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Autonomes (niv. ≥ 2) vs Requis par poste</a:t>
            </a:r>
          </a:p>
        </c:rich>
      </c:tx>
      <c:overlay val="0"/>
      <c:spPr>
        <a:noFill/>
        <a:ln w="0">
          <a:noFill/>
        </a:ln>
      </c:spPr>
    </c:title>
    <c:autoTitleDeleted val="0"/>
    <c:plotArea>
      <c:layout/>
      <c:barChart>
        <c:barDir val="col"/>
        <c:grouping val="clustered"/>
        <c:varyColors val="0"/>
        <c:ser>
          <c:idx val="0"/>
          <c:order val="0"/>
          <c:tx>
            <c:strRef>
              <c:f>'Tableau de bord'!$C$10</c:f>
              <c:strCache>
                <c:ptCount val="1"/>
                <c:pt idx="0">
                  <c:v>Autonomes (≥2)</c:v>
                </c:pt>
              </c:strCache>
            </c:strRef>
          </c:tx>
          <c:spPr>
            <a:solidFill>
              <a:srgbClr val="4F81BD"/>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'Tableau de bord'!$B$11:$B$20</c:f>
              <c:strCache>
                <c:ptCount val="10"/>
                <c:pt idx="0">
                  <c:v>Accueil</c:v>
                </c:pt>
                <c:pt idx="1">
                  <c:v>Caisse</c:v>
                </c:pt>
                <c:pt idx="2">
                  <c:v>Réception marchandises</c:v>
                </c:pt>
                <c:pt idx="3">
                  <c:v>Mise en rayon</c:v>
                </c:pt>
                <c:pt idx="4">
                  <c:v>Préparation commandes</c:v>
                </c:pt>
                <c:pt idx="5">
                  <c:v>Expédition</c:v>
                </c:pt>
                <c:pt idx="6">
                  <c:v>SAV</c:v>
                </c:pt>
                <c:pt idx="7">
                  <c:v>Inventaire</c:v>
                </c:pt>
                <c:pt idx="8">
                  <c:v>Conduite chariot</c:v>
                </c:pt>
                <c:pt idx="9">
                  <c:v>Contrôle qualité</c:v>
                </c:pt>
              </c:strCache>
            </c:strRef>
          </c:cat>
          <c:val>
            <c:numRef>
              <c:f>'Tableau de bord'!$C$11:$C$20</c:f>
              <c:numCache>
                <c:formatCode>#,##0</c:formatCode>
                <c:ptCount val="10"/>
                <c:pt idx="0">
                  <c:v>8</c:v>
                </c:pt>
                <c:pt idx="1">
                  <c:v>10</c:v>
                </c:pt>
                <c:pt idx="2">
                  <c:v>6</c:v>
                </c:pt>
                <c:pt idx="3">
                  <c:v>11</c:v>
                </c:pt>
                <c:pt idx="4">
                  <c:v>11</c:v>
                </c:pt>
                <c:pt idx="5">
                  <c:v>6</c:v>
                </c:pt>
                <c:pt idx="6">
                  <c:v>3</c:v>
                </c:pt>
                <c:pt idx="7">
                  <c:v>7</c:v>
                </c:pt>
                <c:pt idx="8">
                  <c:v>1</c:v>
                </c:pt>
                <c:pt idx="9">
                  <c:v>7</c:v>
                </c:pt>
              </c:numCache>
            </c:numRef>
          </c:val>
          <c:extLst>
            <c:ext xmlns:c16="http://schemas.microsoft.com/office/drawing/2014/chart" uri="{C3380CC4-5D6E-409C-BE32-E72D297353CC}">
              <c16:uniqueId val="{00000000-F9B8-4CBC-A7D4-425954211973}"/>
            </c:ext>
          </c:extLst>
        </c:ser>
        <c:ser>
          <c:idx val="1"/>
          <c:order val="1"/>
          <c:tx>
            <c:strRef>
              <c:f>'Tableau de bord'!$D$10</c:f>
              <c:strCache>
                <c:ptCount val="1"/>
                <c:pt idx="0">
                  <c:v>Requis</c:v>
                </c:pt>
              </c:strCache>
            </c:strRef>
          </c:tx>
          <c:spPr>
            <a:solidFill>
              <a:srgbClr val="C0504D"/>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'Tableau de bord'!$B$11:$B$20</c:f>
              <c:strCache>
                <c:ptCount val="10"/>
                <c:pt idx="0">
                  <c:v>Accueil</c:v>
                </c:pt>
                <c:pt idx="1">
                  <c:v>Caisse</c:v>
                </c:pt>
                <c:pt idx="2">
                  <c:v>Réception marchandises</c:v>
                </c:pt>
                <c:pt idx="3">
                  <c:v>Mise en rayon</c:v>
                </c:pt>
                <c:pt idx="4">
                  <c:v>Préparation commandes</c:v>
                </c:pt>
                <c:pt idx="5">
                  <c:v>Expédition</c:v>
                </c:pt>
                <c:pt idx="6">
                  <c:v>SAV</c:v>
                </c:pt>
                <c:pt idx="7">
                  <c:v>Inventaire</c:v>
                </c:pt>
                <c:pt idx="8">
                  <c:v>Conduite chariot</c:v>
                </c:pt>
                <c:pt idx="9">
                  <c:v>Contrôle qualité</c:v>
                </c:pt>
              </c:strCache>
            </c:strRef>
          </c:cat>
          <c:val>
            <c:numRef>
              <c:f>'Tableau de bord'!$D$11:$D$20</c:f>
              <c:numCache>
                <c:formatCode>#,##0</c:formatCode>
                <c:ptCount val="10"/>
                <c:pt idx="0">
                  <c:v>2</c:v>
                </c:pt>
                <c:pt idx="1">
                  <c:v>3</c:v>
                </c:pt>
                <c:pt idx="2">
                  <c:v>2</c:v>
                </c:pt>
                <c:pt idx="3">
                  <c:v>3</c:v>
                </c:pt>
                <c:pt idx="4">
                  <c:v>3</c:v>
                </c:pt>
                <c:pt idx="5">
                  <c:v>2</c:v>
                </c:pt>
                <c:pt idx="6">
                  <c:v>2</c:v>
                </c:pt>
                <c:pt idx="7">
                  <c:v>2</c:v>
                </c:pt>
                <c:pt idx="8">
                  <c:v>2</c:v>
                </c:pt>
                <c:pt idx="9">
                  <c:v>2</c:v>
                </c:pt>
              </c:numCache>
            </c:numRef>
          </c:val>
          <c:extLst>
            <c:ext xmlns:c16="http://schemas.microsoft.com/office/drawing/2014/chart" uri="{C3380CC4-5D6E-409C-BE32-E72D297353CC}">
              <c16:uniqueId val="{00000001-F9B8-4CBC-A7D4-425954211973}"/>
            </c:ext>
          </c:extLst>
        </c:ser>
        <c:dLbls>
          <c:showLegendKey val="0"/>
          <c:showVal val="0"/>
          <c:showCatName val="0"/>
          <c:showSerName val="0"/>
          <c:showPercent val="0"/>
          <c:showBubbleSize val="0"/>
        </c:dLbls>
        <c:gapWidth val="60"/>
        <c:axId val="36532941"/>
        <c:axId val="13862494"/>
      </c:barChart>
      <c:catAx>
        <c:axId val="3653294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13862494"/>
        <c:crosses val="autoZero"/>
        <c:auto val="1"/>
        <c:lblAlgn val="ctr"/>
        <c:lblOffset val="100"/>
        <c:noMultiLvlLbl val="0"/>
      </c:catAx>
      <c:valAx>
        <c:axId val="13862494"/>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Nombre de personnes</a:t>
                </a:r>
              </a:p>
            </c:rich>
          </c:tx>
          <c:overlay val="0"/>
          <c:spPr>
            <a:noFill/>
            <a:ln w="0">
              <a:noFill/>
            </a:ln>
          </c:spPr>
        </c:title>
        <c:numFmt formatCode="#,##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36532941"/>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de-DE"/>
        </a:p>
      </c:txPr>
    </c:legend>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7</xdr:col>
      <xdr:colOff>80640</xdr:colOff>
      <xdr:row>39</xdr:row>
      <xdr:rowOff>11520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8A13A"/>
  </sheetPr>
  <dimension ref="B2:Q28"/>
  <sheetViews>
    <sheetView showGridLines="0" tabSelected="1" zoomScaleNormal="100" workbookViewId="0">
      <pane xSplit="4" ySplit="6" topLeftCell="E7" activePane="bottomRight" state="frozen"/>
      <selection pane="topRight" activeCell="E1" sqref="E1"/>
      <selection pane="bottomLeft" activeCell="A7" sqref="A7"/>
      <selection pane="bottomRight" activeCell="P44" sqref="P44"/>
    </sheetView>
  </sheetViews>
  <sheetFormatPr baseColWidth="10" defaultColWidth="8.7109375" defaultRowHeight="15" x14ac:dyDescent="0.25"/>
  <cols>
    <col min="1" max="1" width="2.42578125" customWidth="1"/>
    <col min="2" max="2" width="22" customWidth="1"/>
    <col min="3" max="4" width="12" customWidth="1"/>
    <col min="5" max="14" width="6.5703125" customWidth="1"/>
    <col min="15" max="15" width="11" customWidth="1"/>
    <col min="16" max="16" width="13" customWidth="1"/>
    <col min="17" max="17" width="12" customWidth="1"/>
  </cols>
  <sheetData>
    <row r="2" spans="2:17" ht="33.75" customHeight="1" x14ac:dyDescent="0.25">
      <c r="B2" s="5" t="s">
        <v>0</v>
      </c>
      <c r="C2" s="5"/>
      <c r="D2" s="5"/>
      <c r="E2" s="5"/>
      <c r="F2" s="5"/>
      <c r="G2" s="5"/>
      <c r="H2" s="5"/>
      <c r="I2" s="5"/>
      <c r="J2" s="5"/>
      <c r="K2" s="5"/>
      <c r="L2" s="5"/>
      <c r="M2" s="5"/>
      <c r="N2" s="5"/>
      <c r="O2" s="5"/>
      <c r="P2" s="5"/>
      <c r="Q2" s="5"/>
    </row>
    <row r="3" spans="2:17" ht="19.5" customHeight="1" x14ac:dyDescent="0.25">
      <c r="B3" s="4" t="s">
        <v>34</v>
      </c>
      <c r="C3" s="4"/>
      <c r="D3" s="4"/>
      <c r="E3" s="4"/>
      <c r="F3" s="4"/>
      <c r="G3" s="4"/>
      <c r="H3" s="4"/>
      <c r="I3" s="4"/>
      <c r="J3" s="4"/>
      <c r="K3" s="4"/>
      <c r="L3" s="4"/>
      <c r="M3" s="4"/>
      <c r="N3" s="4"/>
      <c r="O3" s="4"/>
      <c r="P3" s="4"/>
      <c r="Q3" s="4"/>
    </row>
    <row r="4" spans="2:17" ht="18" customHeight="1" x14ac:dyDescent="0.25">
      <c r="B4" s="3" t="s">
        <v>35</v>
      </c>
      <c r="C4" s="3"/>
      <c r="D4" s="3"/>
      <c r="E4" s="3"/>
      <c r="F4" s="3"/>
      <c r="G4" s="3"/>
      <c r="H4" s="3"/>
      <c r="I4" s="3"/>
      <c r="J4" s="3"/>
      <c r="K4" s="3"/>
      <c r="L4" s="3"/>
      <c r="M4" s="3"/>
      <c r="N4" s="3"/>
      <c r="O4" s="3"/>
      <c r="P4" s="3"/>
      <c r="Q4" s="3"/>
    </row>
    <row r="6" spans="2:17" ht="91.5" customHeight="1" x14ac:dyDescent="0.25">
      <c r="B6" s="27" t="s">
        <v>36</v>
      </c>
      <c r="C6" s="27" t="s">
        <v>37</v>
      </c>
      <c r="D6" s="27" t="s">
        <v>38</v>
      </c>
      <c r="E6" s="28" t="s">
        <v>39</v>
      </c>
      <c r="F6" s="28" t="s">
        <v>40</v>
      </c>
      <c r="G6" s="28" t="s">
        <v>41</v>
      </c>
      <c r="H6" s="28" t="s">
        <v>42</v>
      </c>
      <c r="I6" s="28" t="s">
        <v>43</v>
      </c>
      <c r="J6" s="28" t="s">
        <v>44</v>
      </c>
      <c r="K6" s="28" t="s">
        <v>45</v>
      </c>
      <c r="L6" s="28" t="s">
        <v>46</v>
      </c>
      <c r="M6" s="28" t="s">
        <v>47</v>
      </c>
      <c r="N6" s="28" t="s">
        <v>48</v>
      </c>
      <c r="O6" s="29" t="s">
        <v>49</v>
      </c>
      <c r="P6" s="29" t="s">
        <v>50</v>
      </c>
      <c r="Q6" s="29" t="s">
        <v>51</v>
      </c>
    </row>
    <row r="7" spans="2:17" ht="21.75" customHeight="1" x14ac:dyDescent="0.25">
      <c r="B7" s="30" t="s">
        <v>52</v>
      </c>
      <c r="C7" s="31" t="s">
        <v>53</v>
      </c>
      <c r="D7" s="31" t="s">
        <v>54</v>
      </c>
      <c r="E7" s="32">
        <v>3</v>
      </c>
      <c r="F7" s="32">
        <v>4</v>
      </c>
      <c r="G7" s="32">
        <v>2</v>
      </c>
      <c r="H7" s="32">
        <v>3</v>
      </c>
      <c r="I7" s="32">
        <v>2</v>
      </c>
      <c r="J7" s="32">
        <v>1</v>
      </c>
      <c r="K7" s="32">
        <v>1</v>
      </c>
      <c r="L7" s="32">
        <v>2</v>
      </c>
      <c r="M7" s="32">
        <v>0</v>
      </c>
      <c r="N7" s="32">
        <v>1</v>
      </c>
      <c r="O7" s="33">
        <f t="shared" ref="O7:O24" si="0">IF(B7="","",COUNTIF(E7:N7,"&gt;=2"))</f>
        <v>6</v>
      </c>
      <c r="P7" s="34">
        <f t="shared" ref="P7:P24" si="1">IF(B7="","",COUNTIF(E7:N7,"&gt;=2")/10)</f>
        <v>0.6</v>
      </c>
      <c r="Q7" s="35">
        <f t="shared" ref="Q7:Q24" si="2">IF(B7="","",IFERROR(AVERAGEIF(E7:N7,"&gt;=1"),0))</f>
        <v>2.1111111111111112</v>
      </c>
    </row>
    <row r="8" spans="2:17" ht="21.75" customHeight="1" x14ac:dyDescent="0.25">
      <c r="B8" s="36" t="s">
        <v>55</v>
      </c>
      <c r="C8" s="37" t="s">
        <v>53</v>
      </c>
      <c r="D8" s="37" t="s">
        <v>54</v>
      </c>
      <c r="E8" s="32">
        <v>2</v>
      </c>
      <c r="F8" s="32">
        <v>3</v>
      </c>
      <c r="G8" s="32">
        <v>1</v>
      </c>
      <c r="H8" s="32">
        <v>2</v>
      </c>
      <c r="I8" s="32">
        <v>3</v>
      </c>
      <c r="J8" s="32">
        <v>2</v>
      </c>
      <c r="K8" s="32">
        <v>1</v>
      </c>
      <c r="L8" s="32">
        <v>2</v>
      </c>
      <c r="M8" s="32">
        <v>1</v>
      </c>
      <c r="N8" s="32">
        <v>2</v>
      </c>
      <c r="O8" s="38">
        <f t="shared" si="0"/>
        <v>7</v>
      </c>
      <c r="P8" s="39">
        <f t="shared" si="1"/>
        <v>0.7</v>
      </c>
      <c r="Q8" s="40">
        <f t="shared" si="2"/>
        <v>1.9</v>
      </c>
    </row>
    <row r="9" spans="2:17" ht="21.75" customHeight="1" x14ac:dyDescent="0.25">
      <c r="B9" s="30" t="s">
        <v>56</v>
      </c>
      <c r="C9" s="31" t="s">
        <v>53</v>
      </c>
      <c r="D9" s="31" t="s">
        <v>57</v>
      </c>
      <c r="E9" s="32">
        <v>1</v>
      </c>
      <c r="F9" s="32">
        <v>2</v>
      </c>
      <c r="G9" s="32">
        <v>0</v>
      </c>
      <c r="H9" s="32">
        <v>3</v>
      </c>
      <c r="I9" s="32">
        <v>2</v>
      </c>
      <c r="J9" s="32">
        <v>1</v>
      </c>
      <c r="K9" s="32">
        <v>0</v>
      </c>
      <c r="L9" s="32">
        <v>1</v>
      </c>
      <c r="M9" s="32">
        <v>0</v>
      </c>
      <c r="N9" s="32">
        <v>0</v>
      </c>
      <c r="O9" s="33">
        <f t="shared" si="0"/>
        <v>3</v>
      </c>
      <c r="P9" s="34">
        <f t="shared" si="1"/>
        <v>0.3</v>
      </c>
      <c r="Q9" s="35">
        <f t="shared" si="2"/>
        <v>1.6666666666666667</v>
      </c>
    </row>
    <row r="10" spans="2:17" ht="21.75" customHeight="1" x14ac:dyDescent="0.25">
      <c r="B10" s="36" t="s">
        <v>58</v>
      </c>
      <c r="C10" s="37" t="s">
        <v>59</v>
      </c>
      <c r="D10" s="37" t="s">
        <v>54</v>
      </c>
      <c r="E10" s="32">
        <v>2</v>
      </c>
      <c r="F10" s="32">
        <v>2</v>
      </c>
      <c r="G10" s="32">
        <v>3</v>
      </c>
      <c r="H10" s="32">
        <v>2</v>
      </c>
      <c r="I10" s="32">
        <v>3</v>
      </c>
      <c r="J10" s="32">
        <v>3</v>
      </c>
      <c r="K10" s="32">
        <v>1</v>
      </c>
      <c r="L10" s="32">
        <v>3</v>
      </c>
      <c r="M10" s="32">
        <v>4</v>
      </c>
      <c r="N10" s="32">
        <v>3</v>
      </c>
      <c r="O10" s="38">
        <f t="shared" si="0"/>
        <v>9</v>
      </c>
      <c r="P10" s="39">
        <f t="shared" si="1"/>
        <v>0.9</v>
      </c>
      <c r="Q10" s="40">
        <f t="shared" si="2"/>
        <v>2.6</v>
      </c>
    </row>
    <row r="11" spans="2:17" ht="21.75" customHeight="1" x14ac:dyDescent="0.25">
      <c r="B11" s="30" t="s">
        <v>60</v>
      </c>
      <c r="C11" s="31" t="s">
        <v>59</v>
      </c>
      <c r="D11" s="31" t="s">
        <v>54</v>
      </c>
      <c r="E11" s="32">
        <v>3</v>
      </c>
      <c r="F11" s="32">
        <v>3</v>
      </c>
      <c r="G11" s="32">
        <v>1</v>
      </c>
      <c r="H11" s="32">
        <v>3</v>
      </c>
      <c r="I11" s="32">
        <v>4</v>
      </c>
      <c r="J11" s="32">
        <v>2</v>
      </c>
      <c r="K11" s="32">
        <v>2</v>
      </c>
      <c r="L11" s="32">
        <v>1</v>
      </c>
      <c r="M11" s="32">
        <v>0</v>
      </c>
      <c r="N11" s="32">
        <v>2</v>
      </c>
      <c r="O11" s="33">
        <f t="shared" si="0"/>
        <v>7</v>
      </c>
      <c r="P11" s="34">
        <f t="shared" si="1"/>
        <v>0.7</v>
      </c>
      <c r="Q11" s="35">
        <f t="shared" si="2"/>
        <v>2.3333333333333335</v>
      </c>
    </row>
    <row r="12" spans="2:17" ht="21.75" customHeight="1" x14ac:dyDescent="0.25">
      <c r="B12" s="36" t="s">
        <v>61</v>
      </c>
      <c r="C12" s="37" t="s">
        <v>59</v>
      </c>
      <c r="D12" s="37" t="s">
        <v>62</v>
      </c>
      <c r="E12" s="32">
        <v>0</v>
      </c>
      <c r="F12" s="32">
        <v>1</v>
      </c>
      <c r="G12" s="32">
        <v>1</v>
      </c>
      <c r="H12" s="32">
        <v>2</v>
      </c>
      <c r="I12" s="32">
        <v>2</v>
      </c>
      <c r="J12" s="32">
        <v>1</v>
      </c>
      <c r="K12" s="32">
        <v>0</v>
      </c>
      <c r="L12" s="32">
        <v>1</v>
      </c>
      <c r="M12" s="32">
        <v>0</v>
      </c>
      <c r="N12" s="32">
        <v>0</v>
      </c>
      <c r="O12" s="38">
        <f t="shared" si="0"/>
        <v>2</v>
      </c>
      <c r="P12" s="39">
        <f t="shared" si="1"/>
        <v>0.2</v>
      </c>
      <c r="Q12" s="40">
        <f t="shared" si="2"/>
        <v>1.3333333333333333</v>
      </c>
    </row>
    <row r="13" spans="2:17" ht="21.75" customHeight="1" x14ac:dyDescent="0.25">
      <c r="B13" s="30" t="s">
        <v>63</v>
      </c>
      <c r="C13" s="31" t="s">
        <v>64</v>
      </c>
      <c r="D13" s="31" t="s">
        <v>54</v>
      </c>
      <c r="E13" s="32">
        <v>4</v>
      </c>
      <c r="F13" s="32">
        <v>3</v>
      </c>
      <c r="G13" s="32">
        <v>2</v>
      </c>
      <c r="H13" s="32">
        <v>3</v>
      </c>
      <c r="I13" s="32">
        <v>3</v>
      </c>
      <c r="J13" s="32">
        <v>1</v>
      </c>
      <c r="K13" s="32">
        <v>3</v>
      </c>
      <c r="L13" s="32">
        <v>3</v>
      </c>
      <c r="M13" s="32">
        <v>1</v>
      </c>
      <c r="N13" s="32">
        <v>3</v>
      </c>
      <c r="O13" s="33">
        <f t="shared" si="0"/>
        <v>8</v>
      </c>
      <c r="P13" s="34">
        <f t="shared" si="1"/>
        <v>0.8</v>
      </c>
      <c r="Q13" s="35">
        <f t="shared" si="2"/>
        <v>2.6</v>
      </c>
    </row>
    <row r="14" spans="2:17" ht="21.75" customHeight="1" x14ac:dyDescent="0.25">
      <c r="B14" s="36" t="s">
        <v>65</v>
      </c>
      <c r="C14" s="37" t="s">
        <v>64</v>
      </c>
      <c r="D14" s="37" t="s">
        <v>54</v>
      </c>
      <c r="E14" s="32">
        <v>2</v>
      </c>
      <c r="F14" s="32">
        <v>2</v>
      </c>
      <c r="G14" s="32">
        <v>3</v>
      </c>
      <c r="H14" s="32">
        <v>1</v>
      </c>
      <c r="I14" s="32">
        <v>2</v>
      </c>
      <c r="J14" s="32">
        <v>3</v>
      </c>
      <c r="K14" s="32">
        <v>1</v>
      </c>
      <c r="L14" s="32">
        <v>2</v>
      </c>
      <c r="M14" s="32">
        <v>1</v>
      </c>
      <c r="N14" s="32">
        <v>2</v>
      </c>
      <c r="O14" s="38">
        <f t="shared" si="0"/>
        <v>7</v>
      </c>
      <c r="P14" s="39">
        <f t="shared" si="1"/>
        <v>0.7</v>
      </c>
      <c r="Q14" s="40">
        <f t="shared" si="2"/>
        <v>1.9</v>
      </c>
    </row>
    <row r="15" spans="2:17" ht="21.75" customHeight="1" x14ac:dyDescent="0.25">
      <c r="B15" s="30" t="s">
        <v>66</v>
      </c>
      <c r="C15" s="31" t="s">
        <v>64</v>
      </c>
      <c r="D15" s="31" t="s">
        <v>57</v>
      </c>
      <c r="E15" s="32">
        <v>1</v>
      </c>
      <c r="F15" s="32">
        <v>1</v>
      </c>
      <c r="G15" s="32">
        <v>0</v>
      </c>
      <c r="H15" s="32">
        <v>2</v>
      </c>
      <c r="I15" s="32">
        <v>1</v>
      </c>
      <c r="J15" s="32">
        <v>0</v>
      </c>
      <c r="K15" s="32">
        <v>1</v>
      </c>
      <c r="L15" s="32">
        <v>1</v>
      </c>
      <c r="M15" s="32">
        <v>0</v>
      </c>
      <c r="N15" s="32">
        <v>1</v>
      </c>
      <c r="O15" s="33">
        <f t="shared" si="0"/>
        <v>1</v>
      </c>
      <c r="P15" s="34">
        <f t="shared" si="1"/>
        <v>0.1</v>
      </c>
      <c r="Q15" s="35">
        <f t="shared" si="2"/>
        <v>1.1428571428571428</v>
      </c>
    </row>
    <row r="16" spans="2:17" ht="21.75" customHeight="1" x14ac:dyDescent="0.25">
      <c r="B16" s="36" t="s">
        <v>67</v>
      </c>
      <c r="C16" s="37" t="s">
        <v>53</v>
      </c>
      <c r="D16" s="37" t="s">
        <v>54</v>
      </c>
      <c r="E16" s="32">
        <v>3</v>
      </c>
      <c r="F16" s="32">
        <v>4</v>
      </c>
      <c r="G16" s="32">
        <v>2</v>
      </c>
      <c r="H16" s="32">
        <v>3</v>
      </c>
      <c r="I16" s="32">
        <v>2</v>
      </c>
      <c r="J16" s="32">
        <v>2</v>
      </c>
      <c r="K16" s="32">
        <v>1</v>
      </c>
      <c r="L16" s="32">
        <v>2</v>
      </c>
      <c r="M16" s="32">
        <v>1</v>
      </c>
      <c r="N16" s="32">
        <v>2</v>
      </c>
      <c r="O16" s="38">
        <f t="shared" si="0"/>
        <v>8</v>
      </c>
      <c r="P16" s="39">
        <f t="shared" si="1"/>
        <v>0.8</v>
      </c>
      <c r="Q16" s="40">
        <f t="shared" si="2"/>
        <v>2.2000000000000002</v>
      </c>
    </row>
    <row r="17" spans="2:17" ht="21.75" customHeight="1" x14ac:dyDescent="0.25">
      <c r="B17" s="30" t="s">
        <v>68</v>
      </c>
      <c r="C17" s="31" t="s">
        <v>59</v>
      </c>
      <c r="D17" s="31" t="s">
        <v>54</v>
      </c>
      <c r="E17" s="32">
        <v>2</v>
      </c>
      <c r="F17" s="32">
        <v>3</v>
      </c>
      <c r="G17" s="32">
        <v>2</v>
      </c>
      <c r="H17" s="32">
        <v>2</v>
      </c>
      <c r="I17" s="32">
        <v>3</v>
      </c>
      <c r="J17" s="32">
        <v>3</v>
      </c>
      <c r="K17" s="32">
        <v>2</v>
      </c>
      <c r="L17" s="32">
        <v>3</v>
      </c>
      <c r="M17" s="32">
        <v>1</v>
      </c>
      <c r="N17" s="32">
        <v>2</v>
      </c>
      <c r="O17" s="33">
        <f t="shared" si="0"/>
        <v>9</v>
      </c>
      <c r="P17" s="34">
        <f t="shared" si="1"/>
        <v>0.9</v>
      </c>
      <c r="Q17" s="35">
        <f t="shared" si="2"/>
        <v>2.2999999999999998</v>
      </c>
    </row>
    <row r="18" spans="2:17" ht="21.75" customHeight="1" x14ac:dyDescent="0.25">
      <c r="B18" s="36" t="s">
        <v>69</v>
      </c>
      <c r="C18" s="37" t="s">
        <v>64</v>
      </c>
      <c r="D18" s="37" t="s">
        <v>70</v>
      </c>
      <c r="E18" s="32">
        <v>1</v>
      </c>
      <c r="F18" s="32">
        <v>2</v>
      </c>
      <c r="G18" s="32">
        <v>1</v>
      </c>
      <c r="H18" s="32">
        <v>2</v>
      </c>
      <c r="I18" s="32">
        <v>2</v>
      </c>
      <c r="J18" s="32">
        <v>1</v>
      </c>
      <c r="K18" s="32">
        <v>1</v>
      </c>
      <c r="L18" s="32">
        <v>1</v>
      </c>
      <c r="M18" s="32">
        <v>0</v>
      </c>
      <c r="N18" s="32">
        <v>1</v>
      </c>
      <c r="O18" s="38">
        <f t="shared" si="0"/>
        <v>3</v>
      </c>
      <c r="P18" s="39">
        <f t="shared" si="1"/>
        <v>0.3</v>
      </c>
      <c r="Q18" s="40">
        <f t="shared" si="2"/>
        <v>1.3333333333333333</v>
      </c>
    </row>
    <row r="19" spans="2:17" ht="21.75" customHeight="1" x14ac:dyDescent="0.25">
      <c r="B19" s="30"/>
      <c r="C19" s="31"/>
      <c r="D19" s="31"/>
      <c r="E19" s="41"/>
      <c r="F19" s="41"/>
      <c r="G19" s="41"/>
      <c r="H19" s="41"/>
      <c r="I19" s="41"/>
      <c r="J19" s="41"/>
      <c r="K19" s="41"/>
      <c r="L19" s="41"/>
      <c r="M19" s="41"/>
      <c r="N19" s="41"/>
      <c r="O19" s="33" t="str">
        <f t="shared" si="0"/>
        <v/>
      </c>
      <c r="P19" s="34" t="str">
        <f t="shared" si="1"/>
        <v/>
      </c>
      <c r="Q19" s="35" t="str">
        <f t="shared" si="2"/>
        <v/>
      </c>
    </row>
    <row r="20" spans="2:17" ht="21.75" customHeight="1" x14ac:dyDescent="0.25">
      <c r="B20" s="36"/>
      <c r="C20" s="37"/>
      <c r="D20" s="37"/>
      <c r="E20" s="41"/>
      <c r="F20" s="41"/>
      <c r="G20" s="41"/>
      <c r="H20" s="41"/>
      <c r="I20" s="41"/>
      <c r="J20" s="41"/>
      <c r="K20" s="41"/>
      <c r="L20" s="41"/>
      <c r="M20" s="41"/>
      <c r="N20" s="41"/>
      <c r="O20" s="38" t="str">
        <f t="shared" si="0"/>
        <v/>
      </c>
      <c r="P20" s="39" t="str">
        <f t="shared" si="1"/>
        <v/>
      </c>
      <c r="Q20" s="40" t="str">
        <f t="shared" si="2"/>
        <v/>
      </c>
    </row>
    <row r="21" spans="2:17" ht="21.75" customHeight="1" x14ac:dyDescent="0.25">
      <c r="B21" s="30"/>
      <c r="C21" s="31"/>
      <c r="D21" s="31"/>
      <c r="E21" s="41"/>
      <c r="F21" s="41"/>
      <c r="G21" s="41"/>
      <c r="H21" s="41"/>
      <c r="I21" s="41"/>
      <c r="J21" s="41"/>
      <c r="K21" s="41"/>
      <c r="L21" s="41"/>
      <c r="M21" s="41"/>
      <c r="N21" s="41"/>
      <c r="O21" s="33" t="str">
        <f t="shared" si="0"/>
        <v/>
      </c>
      <c r="P21" s="34" t="str">
        <f t="shared" si="1"/>
        <v/>
      </c>
      <c r="Q21" s="35" t="str">
        <f t="shared" si="2"/>
        <v/>
      </c>
    </row>
    <row r="22" spans="2:17" ht="21.75" customHeight="1" x14ac:dyDescent="0.25">
      <c r="B22" s="36"/>
      <c r="C22" s="37"/>
      <c r="D22" s="37"/>
      <c r="E22" s="41"/>
      <c r="F22" s="41"/>
      <c r="G22" s="41"/>
      <c r="H22" s="41"/>
      <c r="I22" s="41"/>
      <c r="J22" s="41"/>
      <c r="K22" s="41"/>
      <c r="L22" s="41"/>
      <c r="M22" s="41"/>
      <c r="N22" s="41"/>
      <c r="O22" s="38" t="str">
        <f t="shared" si="0"/>
        <v/>
      </c>
      <c r="P22" s="39" t="str">
        <f t="shared" si="1"/>
        <v/>
      </c>
      <c r="Q22" s="40" t="str">
        <f t="shared" si="2"/>
        <v/>
      </c>
    </row>
    <row r="23" spans="2:17" ht="21.75" customHeight="1" x14ac:dyDescent="0.25">
      <c r="B23" s="30"/>
      <c r="C23" s="31"/>
      <c r="D23" s="31"/>
      <c r="E23" s="41"/>
      <c r="F23" s="41"/>
      <c r="G23" s="41"/>
      <c r="H23" s="41"/>
      <c r="I23" s="41"/>
      <c r="J23" s="41"/>
      <c r="K23" s="41"/>
      <c r="L23" s="41"/>
      <c r="M23" s="41"/>
      <c r="N23" s="41"/>
      <c r="O23" s="33" t="str">
        <f t="shared" si="0"/>
        <v/>
      </c>
      <c r="P23" s="34" t="str">
        <f t="shared" si="1"/>
        <v/>
      </c>
      <c r="Q23" s="35" t="str">
        <f t="shared" si="2"/>
        <v/>
      </c>
    </row>
    <row r="24" spans="2:17" ht="21.75" customHeight="1" x14ac:dyDescent="0.25">
      <c r="B24" s="36"/>
      <c r="C24" s="37"/>
      <c r="D24" s="37"/>
      <c r="E24" s="41"/>
      <c r="F24" s="41"/>
      <c r="G24" s="41"/>
      <c r="H24" s="41"/>
      <c r="I24" s="41"/>
      <c r="J24" s="41"/>
      <c r="K24" s="41"/>
      <c r="L24" s="41"/>
      <c r="M24" s="41"/>
      <c r="N24" s="41"/>
      <c r="O24" s="38" t="str">
        <f t="shared" si="0"/>
        <v/>
      </c>
      <c r="P24" s="39" t="str">
        <f t="shared" si="1"/>
        <v/>
      </c>
      <c r="Q24" s="40" t="str">
        <f t="shared" si="2"/>
        <v/>
      </c>
    </row>
    <row r="26" spans="2:17" ht="21.75" customHeight="1" x14ac:dyDescent="0.25">
      <c r="B26" s="2" t="s">
        <v>71</v>
      </c>
      <c r="C26" s="2"/>
      <c r="D26" s="2"/>
      <c r="E26" s="42">
        <f t="shared" ref="E26:N26" si="3">COUNTIF(E7:E24,"&gt;=2")</f>
        <v>8</v>
      </c>
      <c r="F26" s="42">
        <f t="shared" si="3"/>
        <v>10</v>
      </c>
      <c r="G26" s="42">
        <f t="shared" si="3"/>
        <v>6</v>
      </c>
      <c r="H26" s="42">
        <f t="shared" si="3"/>
        <v>11</v>
      </c>
      <c r="I26" s="42">
        <f t="shared" si="3"/>
        <v>11</v>
      </c>
      <c r="J26" s="42">
        <f t="shared" si="3"/>
        <v>6</v>
      </c>
      <c r="K26" s="42">
        <f t="shared" si="3"/>
        <v>3</v>
      </c>
      <c r="L26" s="42">
        <f t="shared" si="3"/>
        <v>7</v>
      </c>
      <c r="M26" s="42">
        <f t="shared" si="3"/>
        <v>1</v>
      </c>
      <c r="N26" s="42">
        <f t="shared" si="3"/>
        <v>7</v>
      </c>
    </row>
    <row r="27" spans="2:17" ht="21.75" customHeight="1" x14ac:dyDescent="0.25">
      <c r="B27" s="1" t="s">
        <v>72</v>
      </c>
      <c r="C27" s="1"/>
      <c r="D27" s="1"/>
      <c r="E27" s="43">
        <f>IFERROR(INDEX(Paramètres!$D$15:$D$24,MATCH(E$6,Paramètres!$B$15:$B$24,0)),0)</f>
        <v>2</v>
      </c>
      <c r="F27" s="43">
        <f>IFERROR(INDEX(Paramètres!$D$15:$D$24,MATCH(F$6,Paramètres!$B$15:$B$24,0)),0)</f>
        <v>3</v>
      </c>
      <c r="G27" s="43">
        <f>IFERROR(INDEX(Paramètres!$D$15:$D$24,MATCH(G$6,Paramètres!$B$15:$B$24,0)),0)</f>
        <v>2</v>
      </c>
      <c r="H27" s="43">
        <f>IFERROR(INDEX(Paramètres!$D$15:$D$24,MATCH(H$6,Paramètres!$B$15:$B$24,0)),0)</f>
        <v>3</v>
      </c>
      <c r="I27" s="43">
        <f>IFERROR(INDEX(Paramètres!$D$15:$D$24,MATCH(I$6,Paramètres!$B$15:$B$24,0)),0)</f>
        <v>3</v>
      </c>
      <c r="J27" s="43">
        <f>IFERROR(INDEX(Paramètres!$D$15:$D$24,MATCH(J$6,Paramètres!$B$15:$B$24,0)),0)</f>
        <v>2</v>
      </c>
      <c r="K27" s="43">
        <f>IFERROR(INDEX(Paramètres!$D$15:$D$24,MATCH(K$6,Paramètres!$B$15:$B$24,0)),0)</f>
        <v>2</v>
      </c>
      <c r="L27" s="43">
        <f>IFERROR(INDEX(Paramètres!$D$15:$D$24,MATCH(L$6,Paramètres!$B$15:$B$24,0)),0)</f>
        <v>2</v>
      </c>
      <c r="M27" s="43">
        <f>IFERROR(INDEX(Paramètres!$D$15:$D$24,MATCH(M$6,Paramètres!$B$15:$B$24,0)),0)</f>
        <v>2</v>
      </c>
      <c r="N27" s="43">
        <f>IFERROR(INDEX(Paramètres!$D$15:$D$24,MATCH(N$6,Paramètres!$B$15:$B$24,0)),0)</f>
        <v>2</v>
      </c>
    </row>
    <row r="28" spans="2:17" ht="21.75" customHeight="1" x14ac:dyDescent="0.25">
      <c r="B28" s="1" t="s">
        <v>73</v>
      </c>
      <c r="C28" s="1"/>
      <c r="D28" s="1"/>
      <c r="E28" s="44">
        <f t="shared" ref="E28:N28" si="4">E26-E27</f>
        <v>6</v>
      </c>
      <c r="F28" s="44">
        <f t="shared" si="4"/>
        <v>7</v>
      </c>
      <c r="G28" s="44">
        <f t="shared" si="4"/>
        <v>4</v>
      </c>
      <c r="H28" s="44">
        <f t="shared" si="4"/>
        <v>8</v>
      </c>
      <c r="I28" s="44">
        <f t="shared" si="4"/>
        <v>8</v>
      </c>
      <c r="J28" s="44">
        <f t="shared" si="4"/>
        <v>4</v>
      </c>
      <c r="K28" s="44">
        <f t="shared" si="4"/>
        <v>1</v>
      </c>
      <c r="L28" s="44">
        <f t="shared" si="4"/>
        <v>5</v>
      </c>
      <c r="M28" s="44">
        <f t="shared" si="4"/>
        <v>-1</v>
      </c>
      <c r="N28" s="44">
        <f t="shared" si="4"/>
        <v>5</v>
      </c>
    </row>
  </sheetData>
  <mergeCells count="6">
    <mergeCell ref="B28:D28"/>
    <mergeCell ref="B2:Q2"/>
    <mergeCell ref="B3:Q3"/>
    <mergeCell ref="B4:Q4"/>
    <mergeCell ref="B26:D26"/>
    <mergeCell ref="B27:D27"/>
  </mergeCells>
  <conditionalFormatting sqref="E7:N24">
    <cfRule type="cellIs" dxfId="19" priority="2" operator="equal">
      <formula>0</formula>
    </cfRule>
    <cfRule type="cellIs" dxfId="18" priority="3" operator="equal">
      <formula>1</formula>
    </cfRule>
    <cfRule type="cellIs" dxfId="17" priority="4" operator="equal">
      <formula>2</formula>
    </cfRule>
    <cfRule type="cellIs" dxfId="16" priority="5" operator="equal">
      <formula>3</formula>
    </cfRule>
    <cfRule type="cellIs" dxfId="15" priority="6" operator="equal">
      <formula>4</formula>
    </cfRule>
  </conditionalFormatting>
  <conditionalFormatting sqref="E28:N28">
    <cfRule type="cellIs" dxfId="14" priority="7" operator="lessThan">
      <formula>0</formula>
    </cfRule>
    <cfRule type="cellIs" dxfId="13" priority="8" operator="equal">
      <formula>0</formula>
    </cfRule>
    <cfRule type="cellIs" dxfId="12" priority="9" operator="greaterThan">
      <formula>0</formula>
    </cfRule>
  </conditionalFormatting>
  <conditionalFormatting sqref="P7:P24">
    <cfRule type="dataBar" priority="10">
      <dataBar>
        <cfvo type="num" val="0"/>
        <cfvo type="num" val="1"/>
        <color rgb="FF2E7D6B"/>
      </dataBar>
      <extLst>
        <ext xmlns:x14="http://schemas.microsoft.com/office/spreadsheetml/2009/9/main" uri="{B025F937-C7B1-47D3-B67F-A62EFF666E3E}">
          <x14:id>{E582C3C5-A3E5-45BE-AFA1-5E2697D82723}</x14:id>
        </ext>
      </extLst>
    </cfRule>
  </conditionalFormatting>
  <pageMargins left="0.75" right="0.75" top="1" bottom="1" header="0.511811023622047" footer="0.511811023622047"/>
  <pageSetup paperSize="9" orientation="portrait" horizontalDpi="300" verticalDpi="300"/>
  <extLst>
    <ext xmlns:x14="http://schemas.microsoft.com/office/spreadsheetml/2009/9/main" uri="{78C0D931-6437-407d-A8EE-F0AAD7539E65}">
      <x14:conditionalFormattings>
        <x14:conditionalFormatting xmlns:xm="http://schemas.microsoft.com/office/excel/2006/main">
          <x14:cfRule type="dataBar" id="{E582C3C5-A3E5-45BE-AFA1-5E2697D82723}">
            <x14:dataBar axisPosition="none">
              <x14:cfvo type="num">
                <xm:f>0</xm:f>
              </x14:cfvo>
              <x14:cfvo type="num">
                <xm:f>1</xm:f>
              </x14:cfvo>
              <x14:negativeFillColor rgb="FF2E7D6B"/>
            </x14:dataBar>
          </x14:cfRule>
          <xm:sqref>P7:P24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errorTitle="Niveau invalide" error="Saisissez un niveau de 0 à 4." promptTitle="Niveau" prompt="Choisissez le niveau de maîtrise (0 à 4)." xr:uid="{00000000-0002-0000-0100-000000000000}">
          <x14:formula1>
            <xm:f>Paramètres!$B$7:$B$11</xm:f>
          </x14:formula1>
          <x14:formula2>
            <xm:f>0</xm:f>
          </x14:formula2>
          <xm:sqref>E7:N24</xm:sqref>
        </x14:dataValidation>
        <x14:dataValidation type="list" allowBlank="1" xr:uid="{00000000-0002-0000-0100-000001000000}">
          <x14:formula1>
            <xm:f>Paramètres!$B$29:$B$33</xm:f>
          </x14:formula1>
          <x14:formula2>
            <xm:f>0</xm:f>
          </x14:formula2>
          <xm:sqref>D7:D24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D4E45"/>
  </sheetPr>
  <dimension ref="B2:I22"/>
  <sheetViews>
    <sheetView showGridLines="0" zoomScaleNormal="100" workbookViewId="0"/>
  </sheetViews>
  <sheetFormatPr baseColWidth="10" defaultColWidth="8.7109375" defaultRowHeight="15" x14ac:dyDescent="0.25"/>
  <cols>
    <col min="1" max="1" width="2.42578125" customWidth="1"/>
    <col min="2" max="2" width="26" customWidth="1"/>
    <col min="3" max="9" width="15" customWidth="1"/>
  </cols>
  <sheetData>
    <row r="2" spans="2:9" ht="36" customHeight="1" x14ac:dyDescent="0.25">
      <c r="B2" s="5" t="s">
        <v>74</v>
      </c>
      <c r="C2" s="5"/>
      <c r="D2" s="5"/>
      <c r="E2" s="5"/>
      <c r="F2" s="5"/>
      <c r="G2" s="5"/>
      <c r="H2" s="5"/>
      <c r="I2" s="5"/>
    </row>
    <row r="3" spans="2:9" ht="19.5" customHeight="1" x14ac:dyDescent="0.25">
      <c r="B3" s="4" t="s">
        <v>75</v>
      </c>
      <c r="C3" s="4"/>
      <c r="D3" s="4"/>
      <c r="E3" s="4"/>
      <c r="F3" s="4"/>
      <c r="G3" s="4"/>
      <c r="H3" s="4"/>
      <c r="I3" s="4"/>
    </row>
    <row r="5" spans="2:9" ht="45.75" customHeight="1" x14ac:dyDescent="0.25">
      <c r="B5" s="71">
        <f>COUNTA('Matrice de polyvalence'!$B$7:$B$24)</f>
        <v>12</v>
      </c>
      <c r="C5" s="71"/>
      <c r="D5" s="72" t="s">
        <v>76</v>
      </c>
      <c r="E5" s="72"/>
      <c r="F5" s="73">
        <f>COUNTIF('Matrice de polyvalence'!$E$7:$N$24,"&gt;=2")/(COUNTA('Matrice de polyvalence'!$B$7:$B$24)*10)</f>
        <v>0.58333333333333337</v>
      </c>
      <c r="G5" s="73"/>
      <c r="H5" s="74">
        <f>SUMPRODUCT(--('Matrice de polyvalence'!$E$26:$N$26&lt;'Matrice de polyvalence'!$E$27:$N$27))</f>
        <v>1</v>
      </c>
      <c r="I5" s="74"/>
    </row>
    <row r="6" spans="2:9" ht="21.75" customHeight="1" x14ac:dyDescent="0.25">
      <c r="B6" s="75" t="s">
        <v>77</v>
      </c>
      <c r="C6" s="75"/>
      <c r="D6" s="76" t="s">
        <v>78</v>
      </c>
      <c r="E6" s="76"/>
      <c r="F6" s="77" t="s">
        <v>79</v>
      </c>
      <c r="G6" s="77"/>
      <c r="H6" s="78" t="s">
        <v>80</v>
      </c>
      <c r="I6" s="78"/>
    </row>
    <row r="9" spans="2:9" ht="25.5" customHeight="1" x14ac:dyDescent="0.25">
      <c r="B9" s="79" t="s">
        <v>81</v>
      </c>
      <c r="C9" s="79"/>
      <c r="D9" s="79"/>
      <c r="E9" s="79"/>
      <c r="F9" s="79"/>
      <c r="H9" s="79" t="s">
        <v>82</v>
      </c>
      <c r="I9" s="79"/>
    </row>
    <row r="10" spans="2:9" ht="27.75" customHeight="1" x14ac:dyDescent="0.25">
      <c r="B10" s="45" t="s">
        <v>83</v>
      </c>
      <c r="C10" s="46" t="s">
        <v>84</v>
      </c>
      <c r="D10" s="46" t="s">
        <v>85</v>
      </c>
      <c r="E10" s="46" t="s">
        <v>86</v>
      </c>
      <c r="F10" s="46" t="s">
        <v>87</v>
      </c>
      <c r="H10" s="45" t="s">
        <v>36</v>
      </c>
      <c r="I10" s="46" t="s">
        <v>88</v>
      </c>
    </row>
    <row r="11" spans="2:9" ht="21.75" customHeight="1" x14ac:dyDescent="0.25">
      <c r="B11" s="30" t="str">
        <f>'Matrice de polyvalence'!E$6</f>
        <v>Accueil</v>
      </c>
      <c r="C11" s="33">
        <f>'Matrice de polyvalence'!E$26</f>
        <v>8</v>
      </c>
      <c r="D11" s="47">
        <f>'Matrice de polyvalence'!E$27</f>
        <v>2</v>
      </c>
      <c r="E11" s="48">
        <f t="shared" ref="E11:E20" si="0">C11-D11</f>
        <v>6</v>
      </c>
      <c r="F11" s="49">
        <f t="shared" ref="F11:F20" si="1">IFERROR(C11/D11,0)</f>
        <v>4</v>
      </c>
      <c r="H11" s="30" t="str">
        <f>IF('Matrice de polyvalence'!B7="","",'Matrice de polyvalence'!B7)</f>
        <v>Camille Durand</v>
      </c>
      <c r="I11" s="33">
        <f>IF('Matrice de polyvalence'!B7="","",'Matrice de polyvalence'!O7)</f>
        <v>6</v>
      </c>
    </row>
    <row r="12" spans="2:9" ht="21.75" customHeight="1" x14ac:dyDescent="0.25">
      <c r="B12" s="36" t="str">
        <f>'Matrice de polyvalence'!F$6</f>
        <v>Caisse</v>
      </c>
      <c r="C12" s="38">
        <f>'Matrice de polyvalence'!F$26</f>
        <v>10</v>
      </c>
      <c r="D12" s="50">
        <f>'Matrice de polyvalence'!F$27</f>
        <v>3</v>
      </c>
      <c r="E12" s="51">
        <f t="shared" si="0"/>
        <v>7</v>
      </c>
      <c r="F12" s="52">
        <f t="shared" si="1"/>
        <v>3.3333333333333335</v>
      </c>
      <c r="H12" s="36" t="str">
        <f>IF('Matrice de polyvalence'!B8="","",'Matrice de polyvalence'!B8)</f>
        <v>Sofiane Merabet</v>
      </c>
      <c r="I12" s="38">
        <f>IF('Matrice de polyvalence'!B8="","",'Matrice de polyvalence'!O8)</f>
        <v>7</v>
      </c>
    </row>
    <row r="13" spans="2:9" ht="21.75" customHeight="1" x14ac:dyDescent="0.25">
      <c r="B13" s="30" t="str">
        <f>'Matrice de polyvalence'!G$6</f>
        <v>Réception marchandises</v>
      </c>
      <c r="C13" s="33">
        <f>'Matrice de polyvalence'!G$26</f>
        <v>6</v>
      </c>
      <c r="D13" s="47">
        <f>'Matrice de polyvalence'!G$27</f>
        <v>2</v>
      </c>
      <c r="E13" s="48">
        <f t="shared" si="0"/>
        <v>4</v>
      </c>
      <c r="F13" s="49">
        <f t="shared" si="1"/>
        <v>3</v>
      </c>
      <c r="H13" s="30" t="str">
        <f>IF('Matrice de polyvalence'!B9="","",'Matrice de polyvalence'!B9)</f>
        <v>Élodie Berger</v>
      </c>
      <c r="I13" s="33">
        <f>IF('Matrice de polyvalence'!B9="","",'Matrice de polyvalence'!O9)</f>
        <v>3</v>
      </c>
    </row>
    <row r="14" spans="2:9" ht="21.75" customHeight="1" x14ac:dyDescent="0.25">
      <c r="B14" s="36" t="str">
        <f>'Matrice de polyvalence'!H$6</f>
        <v>Mise en rayon</v>
      </c>
      <c r="C14" s="38">
        <f>'Matrice de polyvalence'!H$26</f>
        <v>11</v>
      </c>
      <c r="D14" s="50">
        <f>'Matrice de polyvalence'!H$27</f>
        <v>3</v>
      </c>
      <c r="E14" s="51">
        <f t="shared" si="0"/>
        <v>8</v>
      </c>
      <c r="F14" s="52">
        <f t="shared" si="1"/>
        <v>3.6666666666666665</v>
      </c>
      <c r="H14" s="36" t="str">
        <f>IF('Matrice de polyvalence'!B10="","",'Matrice de polyvalence'!B10)</f>
        <v>Thomas Lefèvre</v>
      </c>
      <c r="I14" s="38">
        <f>IF('Matrice de polyvalence'!B10="","",'Matrice de polyvalence'!O10)</f>
        <v>9</v>
      </c>
    </row>
    <row r="15" spans="2:9" ht="21.75" customHeight="1" x14ac:dyDescent="0.25">
      <c r="B15" s="30" t="str">
        <f>'Matrice de polyvalence'!I$6</f>
        <v>Préparation commandes</v>
      </c>
      <c r="C15" s="33">
        <f>'Matrice de polyvalence'!I$26</f>
        <v>11</v>
      </c>
      <c r="D15" s="47">
        <f>'Matrice de polyvalence'!I$27</f>
        <v>3</v>
      </c>
      <c r="E15" s="48">
        <f t="shared" si="0"/>
        <v>8</v>
      </c>
      <c r="F15" s="49">
        <f t="shared" si="1"/>
        <v>3.6666666666666665</v>
      </c>
      <c r="H15" s="30" t="str">
        <f>IF('Matrice de polyvalence'!B11="","",'Matrice de polyvalence'!B11)</f>
        <v>Awa Diallo</v>
      </c>
      <c r="I15" s="33">
        <f>IF('Matrice de polyvalence'!B11="","",'Matrice de polyvalence'!O11)</f>
        <v>7</v>
      </c>
    </row>
    <row r="16" spans="2:9" ht="21.75" customHeight="1" x14ac:dyDescent="0.25">
      <c r="B16" s="36" t="str">
        <f>'Matrice de polyvalence'!J$6</f>
        <v>Expédition</v>
      </c>
      <c r="C16" s="38">
        <f>'Matrice de polyvalence'!J$26</f>
        <v>6</v>
      </c>
      <c r="D16" s="50">
        <f>'Matrice de polyvalence'!J$27</f>
        <v>2</v>
      </c>
      <c r="E16" s="51">
        <f t="shared" si="0"/>
        <v>4</v>
      </c>
      <c r="F16" s="52">
        <f t="shared" si="1"/>
        <v>3</v>
      </c>
      <c r="H16" s="36" t="str">
        <f>IF('Matrice de polyvalence'!B12="","",'Matrice de polyvalence'!B12)</f>
        <v>Lucas Marchand</v>
      </c>
      <c r="I16" s="38">
        <f>IF('Matrice de polyvalence'!B12="","",'Matrice de polyvalence'!O12)</f>
        <v>2</v>
      </c>
    </row>
    <row r="17" spans="2:9" ht="21.75" customHeight="1" x14ac:dyDescent="0.25">
      <c r="B17" s="30" t="str">
        <f>'Matrice de polyvalence'!K$6</f>
        <v>SAV</v>
      </c>
      <c r="C17" s="33">
        <f>'Matrice de polyvalence'!K$26</f>
        <v>3</v>
      </c>
      <c r="D17" s="47">
        <f>'Matrice de polyvalence'!K$27</f>
        <v>2</v>
      </c>
      <c r="E17" s="48">
        <f t="shared" si="0"/>
        <v>1</v>
      </c>
      <c r="F17" s="49">
        <f t="shared" si="1"/>
        <v>1.5</v>
      </c>
      <c r="H17" s="30" t="str">
        <f>IF('Matrice de polyvalence'!B13="","",'Matrice de polyvalence'!B13)</f>
        <v>Nadia Benali</v>
      </c>
      <c r="I17" s="33">
        <f>IF('Matrice de polyvalence'!B13="","",'Matrice de polyvalence'!O13)</f>
        <v>8</v>
      </c>
    </row>
    <row r="18" spans="2:9" ht="21.75" customHeight="1" x14ac:dyDescent="0.25">
      <c r="B18" s="36" t="str">
        <f>'Matrice de polyvalence'!L$6</f>
        <v>Inventaire</v>
      </c>
      <c r="C18" s="38">
        <f>'Matrice de polyvalence'!L$26</f>
        <v>7</v>
      </c>
      <c r="D18" s="50">
        <f>'Matrice de polyvalence'!L$27</f>
        <v>2</v>
      </c>
      <c r="E18" s="51">
        <f t="shared" si="0"/>
        <v>5</v>
      </c>
      <c r="F18" s="52">
        <f t="shared" si="1"/>
        <v>3.5</v>
      </c>
      <c r="H18" s="36" t="str">
        <f>IF('Matrice de polyvalence'!B14="","",'Matrice de polyvalence'!B14)</f>
        <v>Hugo Fontaine</v>
      </c>
      <c r="I18" s="38">
        <f>IF('Matrice de polyvalence'!B14="","",'Matrice de polyvalence'!O14)</f>
        <v>7</v>
      </c>
    </row>
    <row r="19" spans="2:9" ht="21.75" customHeight="1" x14ac:dyDescent="0.25">
      <c r="B19" s="30" t="str">
        <f>'Matrice de polyvalence'!M$6</f>
        <v>Conduite chariot</v>
      </c>
      <c r="C19" s="33">
        <f>'Matrice de polyvalence'!M$26</f>
        <v>1</v>
      </c>
      <c r="D19" s="47">
        <f>'Matrice de polyvalence'!M$27</f>
        <v>2</v>
      </c>
      <c r="E19" s="48">
        <f t="shared" si="0"/>
        <v>-1</v>
      </c>
      <c r="F19" s="49">
        <f t="shared" si="1"/>
        <v>0.5</v>
      </c>
      <c r="H19" s="30" t="str">
        <f>IF('Matrice de polyvalence'!B15="","",'Matrice de polyvalence'!B15)</f>
        <v>Marion Petit</v>
      </c>
      <c r="I19" s="33">
        <f>IF('Matrice de polyvalence'!B15="","",'Matrice de polyvalence'!O15)</f>
        <v>1</v>
      </c>
    </row>
    <row r="20" spans="2:9" ht="21.75" customHeight="1" x14ac:dyDescent="0.25">
      <c r="B20" s="36" t="str">
        <f>'Matrice de polyvalence'!N$6</f>
        <v>Contrôle qualité</v>
      </c>
      <c r="C20" s="38">
        <f>'Matrice de polyvalence'!N$26</f>
        <v>7</v>
      </c>
      <c r="D20" s="50">
        <f>'Matrice de polyvalence'!N$27</f>
        <v>2</v>
      </c>
      <c r="E20" s="51">
        <f t="shared" si="0"/>
        <v>5</v>
      </c>
      <c r="F20" s="52">
        <f t="shared" si="1"/>
        <v>3.5</v>
      </c>
      <c r="H20" s="36" t="str">
        <f>IF('Matrice de polyvalence'!B16="","",'Matrice de polyvalence'!B16)</f>
        <v>Yanis Roux</v>
      </c>
      <c r="I20" s="38">
        <f>IF('Matrice de polyvalence'!B16="","",'Matrice de polyvalence'!O16)</f>
        <v>8</v>
      </c>
    </row>
    <row r="21" spans="2:9" ht="21.75" customHeight="1" x14ac:dyDescent="0.25">
      <c r="H21" s="30" t="str">
        <f>IF('Matrice de polyvalence'!B17="","",'Matrice de polyvalence'!B17)</f>
        <v>Chloé Girard</v>
      </c>
      <c r="I21" s="33">
        <f>IF('Matrice de polyvalence'!B17="","",'Matrice de polyvalence'!O17)</f>
        <v>9</v>
      </c>
    </row>
    <row r="22" spans="2:9" ht="21.75" customHeight="1" x14ac:dyDescent="0.25">
      <c r="H22" s="36" t="str">
        <f>IF('Matrice de polyvalence'!B18="","",'Matrice de polyvalence'!B18)</f>
        <v>Karim Haddad</v>
      </c>
      <c r="I22" s="38">
        <f>IF('Matrice de polyvalence'!B18="","",'Matrice de polyvalence'!O18)</f>
        <v>3</v>
      </c>
    </row>
  </sheetData>
  <mergeCells count="12">
    <mergeCell ref="B6:C6"/>
    <mergeCell ref="D6:E6"/>
    <mergeCell ref="F6:G6"/>
    <mergeCell ref="H6:I6"/>
    <mergeCell ref="B9:F9"/>
    <mergeCell ref="H9:I9"/>
    <mergeCell ref="B2:I2"/>
    <mergeCell ref="B3:I3"/>
    <mergeCell ref="B5:C5"/>
    <mergeCell ref="D5:E5"/>
    <mergeCell ref="F5:G5"/>
    <mergeCell ref="H5:I5"/>
  </mergeCells>
  <conditionalFormatting sqref="E11:E20">
    <cfRule type="cellIs" dxfId="11" priority="2" operator="lessThan">
      <formula>0</formula>
    </cfRule>
    <cfRule type="cellIs" dxfId="10" priority="3" operator="greaterThanOrEqual">
      <formula>0</formula>
    </cfRule>
  </conditionalFormatting>
  <conditionalFormatting sqref="F11:F20">
    <cfRule type="cellIs" dxfId="9" priority="4" operator="lessThan">
      <formula>1</formula>
    </cfRule>
    <cfRule type="cellIs" dxfId="8" priority="5" operator="greaterThanOrEqual">
      <formula>1</formula>
    </cfRule>
  </conditionalFormatting>
  <conditionalFormatting sqref="I11:I22">
    <cfRule type="dataBar" priority="6">
      <dataBar>
        <cfvo type="num" val="0"/>
        <cfvo type="num" val="10"/>
        <color rgb="FFE8A13A"/>
      </dataBar>
      <extLst>
        <ext xmlns:x14="http://schemas.microsoft.com/office/spreadsheetml/2009/9/main" uri="{B025F937-C7B1-47D3-B67F-A62EFF666E3E}">
          <x14:id>{24DCE35E-F410-4516-8CC0-5012B9F1C027}</x14:id>
        </ext>
      </extLst>
    </cfRule>
  </conditionalFormatting>
  <pageMargins left="0.75" right="0.75" top="1" bottom="1" header="0.511811023622047" footer="0.511811023622047"/>
  <pageSetup paperSize="9" orientation="portrait" horizontalDpi="300" verticalDpi="300"/>
  <drawing r:id="rId1"/>
  <extLst>
    <ext xmlns:x14="http://schemas.microsoft.com/office/spreadsheetml/2009/9/main" uri="{78C0D931-6437-407d-A8EE-F0AAD7539E65}">
      <x14:conditionalFormattings>
        <x14:conditionalFormatting xmlns:xm="http://schemas.microsoft.com/office/excel/2006/main">
          <x14:cfRule type="dataBar" id="{24DCE35E-F410-4516-8CC0-5012B9F1C027}">
            <x14:dataBar axisPosition="none">
              <x14:cfvo type="num">
                <xm:f>0</xm:f>
              </x14:cfvo>
              <x14:cfvo type="num">
                <xm:f>10</xm:f>
              </x14:cfvo>
              <x14:negativeFillColor rgb="FFE8A13A"/>
            </x14:dataBar>
          </x14:cfRule>
          <xm:sqref>I11:I22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E7D6B"/>
  </sheetPr>
  <dimension ref="B2:F33"/>
  <sheetViews>
    <sheetView showGridLines="0" zoomScaleNormal="100" workbookViewId="0"/>
  </sheetViews>
  <sheetFormatPr baseColWidth="10" defaultColWidth="8.7109375" defaultRowHeight="15" x14ac:dyDescent="0.25"/>
  <cols>
    <col min="1" max="1" width="2.42578125" customWidth="1"/>
    <col min="2" max="2" width="8" customWidth="1"/>
    <col min="3" max="3" width="20" customWidth="1"/>
    <col min="4" max="6" width="22" customWidth="1"/>
  </cols>
  <sheetData>
    <row r="2" spans="2:6" ht="36" customHeight="1" x14ac:dyDescent="0.25">
      <c r="B2" s="5" t="s">
        <v>89</v>
      </c>
      <c r="C2" s="5"/>
      <c r="D2" s="5"/>
      <c r="E2" s="5"/>
      <c r="F2" s="5"/>
    </row>
    <row r="3" spans="2:6" ht="21.75" customHeight="1" x14ac:dyDescent="0.25">
      <c r="B3" s="4" t="s">
        <v>90</v>
      </c>
      <c r="C3" s="4"/>
      <c r="D3" s="4"/>
      <c r="E3" s="4"/>
      <c r="F3" s="4"/>
    </row>
    <row r="5" spans="2:6" ht="24" customHeight="1" x14ac:dyDescent="0.25">
      <c r="B5" s="80" t="s">
        <v>91</v>
      </c>
      <c r="C5" s="80"/>
      <c r="D5" s="80"/>
      <c r="E5" s="80"/>
      <c r="F5" s="80"/>
    </row>
    <row r="6" spans="2:6" ht="24" customHeight="1" x14ac:dyDescent="0.25">
      <c r="B6" s="53" t="s">
        <v>92</v>
      </c>
      <c r="C6" s="53" t="s">
        <v>93</v>
      </c>
      <c r="D6" s="81" t="s">
        <v>94</v>
      </c>
      <c r="E6" s="81"/>
      <c r="F6" s="81"/>
    </row>
    <row r="7" spans="2:6" ht="25.5" customHeight="1" x14ac:dyDescent="0.25">
      <c r="B7" s="16">
        <v>0</v>
      </c>
      <c r="C7" s="54" t="s">
        <v>14</v>
      </c>
      <c r="D7" s="82" t="s">
        <v>15</v>
      </c>
      <c r="E7" s="82"/>
      <c r="F7" s="82"/>
    </row>
    <row r="8" spans="2:6" ht="25.5" customHeight="1" x14ac:dyDescent="0.25">
      <c r="B8" s="18">
        <v>1</v>
      </c>
      <c r="C8" s="55" t="s">
        <v>16</v>
      </c>
      <c r="D8" s="82" t="s">
        <v>17</v>
      </c>
      <c r="E8" s="82"/>
      <c r="F8" s="82"/>
    </row>
    <row r="9" spans="2:6" ht="25.5" customHeight="1" x14ac:dyDescent="0.25">
      <c r="B9" s="20">
        <v>2</v>
      </c>
      <c r="C9" s="56" t="s">
        <v>18</v>
      </c>
      <c r="D9" s="82" t="s">
        <v>19</v>
      </c>
      <c r="E9" s="82"/>
      <c r="F9" s="82"/>
    </row>
    <row r="10" spans="2:6" ht="25.5" customHeight="1" x14ac:dyDescent="0.25">
      <c r="B10" s="22">
        <v>3</v>
      </c>
      <c r="C10" s="57" t="s">
        <v>20</v>
      </c>
      <c r="D10" s="82" t="s">
        <v>21</v>
      </c>
      <c r="E10" s="82"/>
      <c r="F10" s="82"/>
    </row>
    <row r="11" spans="2:6" ht="25.5" customHeight="1" x14ac:dyDescent="0.25">
      <c r="B11" s="24">
        <v>4</v>
      </c>
      <c r="C11" s="58" t="s">
        <v>22</v>
      </c>
      <c r="D11" s="82" t="s">
        <v>23</v>
      </c>
      <c r="E11" s="82"/>
      <c r="F11" s="82"/>
    </row>
    <row r="13" spans="2:6" ht="24" customHeight="1" x14ac:dyDescent="0.25">
      <c r="B13" s="80" t="s">
        <v>95</v>
      </c>
      <c r="C13" s="80"/>
      <c r="D13" s="80"/>
      <c r="E13" s="80"/>
      <c r="F13" s="80"/>
    </row>
    <row r="14" spans="2:6" ht="30" customHeight="1" x14ac:dyDescent="0.25">
      <c r="B14" s="83" t="s">
        <v>83</v>
      </c>
      <c r="C14" s="83"/>
      <c r="D14" s="59" t="s">
        <v>96</v>
      </c>
      <c r="E14" s="83" t="s">
        <v>97</v>
      </c>
      <c r="F14" s="83"/>
    </row>
    <row r="15" spans="2:6" ht="21.75" customHeight="1" x14ac:dyDescent="0.25">
      <c r="B15" s="84" t="s">
        <v>39</v>
      </c>
      <c r="C15" s="84"/>
      <c r="D15" s="33">
        <v>2</v>
      </c>
      <c r="E15" s="85" t="s">
        <v>98</v>
      </c>
      <c r="F15" s="85"/>
    </row>
    <row r="16" spans="2:6" ht="21.75" customHeight="1" x14ac:dyDescent="0.25">
      <c r="B16" s="86" t="s">
        <v>40</v>
      </c>
      <c r="C16" s="86"/>
      <c r="D16" s="38">
        <v>3</v>
      </c>
      <c r="E16" s="87" t="s">
        <v>99</v>
      </c>
      <c r="F16" s="87"/>
    </row>
    <row r="17" spans="2:6" ht="21.75" customHeight="1" x14ac:dyDescent="0.25">
      <c r="B17" s="84" t="s">
        <v>41</v>
      </c>
      <c r="C17" s="84"/>
      <c r="D17" s="33">
        <v>2</v>
      </c>
      <c r="E17" s="85" t="s">
        <v>99</v>
      </c>
      <c r="F17" s="85"/>
    </row>
    <row r="18" spans="2:6" ht="21.75" customHeight="1" x14ac:dyDescent="0.25">
      <c r="B18" s="86" t="s">
        <v>42</v>
      </c>
      <c r="C18" s="86"/>
      <c r="D18" s="38">
        <v>3</v>
      </c>
      <c r="E18" s="87" t="s">
        <v>98</v>
      </c>
      <c r="F18" s="87"/>
    </row>
    <row r="19" spans="2:6" ht="21.75" customHeight="1" x14ac:dyDescent="0.25">
      <c r="B19" s="84" t="s">
        <v>43</v>
      </c>
      <c r="C19" s="84"/>
      <c r="D19" s="33">
        <v>3</v>
      </c>
      <c r="E19" s="85" t="s">
        <v>98</v>
      </c>
      <c r="F19" s="85"/>
    </row>
    <row r="20" spans="2:6" ht="21.75" customHeight="1" x14ac:dyDescent="0.25">
      <c r="B20" s="86" t="s">
        <v>44</v>
      </c>
      <c r="C20" s="86"/>
      <c r="D20" s="38">
        <v>2</v>
      </c>
      <c r="E20" s="87" t="s">
        <v>98</v>
      </c>
      <c r="F20" s="87"/>
    </row>
    <row r="21" spans="2:6" ht="21.75" customHeight="1" x14ac:dyDescent="0.25">
      <c r="B21" s="84" t="s">
        <v>45</v>
      </c>
      <c r="C21" s="84"/>
      <c r="D21" s="33">
        <v>2</v>
      </c>
      <c r="E21" s="85" t="s">
        <v>98</v>
      </c>
      <c r="F21" s="85"/>
    </row>
    <row r="22" spans="2:6" ht="21.75" customHeight="1" x14ac:dyDescent="0.25">
      <c r="B22" s="86" t="s">
        <v>46</v>
      </c>
      <c r="C22" s="86"/>
      <c r="D22" s="38">
        <v>2</v>
      </c>
      <c r="E22" s="87" t="s">
        <v>98</v>
      </c>
      <c r="F22" s="87"/>
    </row>
    <row r="23" spans="2:6" ht="21.75" customHeight="1" x14ac:dyDescent="0.25">
      <c r="B23" s="84" t="s">
        <v>47</v>
      </c>
      <c r="C23" s="84"/>
      <c r="D23" s="33">
        <v>2</v>
      </c>
      <c r="E23" s="85" t="s">
        <v>99</v>
      </c>
      <c r="F23" s="85"/>
    </row>
    <row r="24" spans="2:6" ht="21.75" customHeight="1" x14ac:dyDescent="0.25">
      <c r="B24" s="86" t="s">
        <v>48</v>
      </c>
      <c r="C24" s="86"/>
      <c r="D24" s="38">
        <v>2</v>
      </c>
      <c r="E24" s="87" t="s">
        <v>99</v>
      </c>
      <c r="F24" s="87"/>
    </row>
    <row r="27" spans="2:6" ht="24" customHeight="1" x14ac:dyDescent="0.25">
      <c r="B27" s="80" t="s">
        <v>100</v>
      </c>
      <c r="C27" s="80"/>
      <c r="D27" s="80"/>
      <c r="E27" s="80"/>
      <c r="F27" s="80"/>
    </row>
    <row r="28" spans="2:6" x14ac:dyDescent="0.25">
      <c r="B28" s="88" t="s">
        <v>101</v>
      </c>
      <c r="C28" s="88"/>
      <c r="D28" s="88" t="s">
        <v>102</v>
      </c>
      <c r="E28" s="88"/>
      <c r="F28" s="88"/>
    </row>
    <row r="29" spans="2:6" ht="19.5" customHeight="1" x14ac:dyDescent="0.25">
      <c r="B29" s="84" t="s">
        <v>54</v>
      </c>
      <c r="C29" s="84"/>
      <c r="D29" s="84" t="s">
        <v>103</v>
      </c>
      <c r="E29" s="84"/>
      <c r="F29" s="84"/>
    </row>
    <row r="30" spans="2:6" ht="19.5" customHeight="1" x14ac:dyDescent="0.25">
      <c r="B30" s="86" t="s">
        <v>57</v>
      </c>
      <c r="C30" s="86"/>
      <c r="D30" s="86" t="s">
        <v>104</v>
      </c>
      <c r="E30" s="86"/>
      <c r="F30" s="86"/>
    </row>
    <row r="31" spans="2:6" ht="19.5" customHeight="1" x14ac:dyDescent="0.25">
      <c r="B31" s="84" t="s">
        <v>62</v>
      </c>
      <c r="C31" s="84"/>
      <c r="D31" s="84" t="s">
        <v>105</v>
      </c>
      <c r="E31" s="84"/>
      <c r="F31" s="84"/>
    </row>
    <row r="32" spans="2:6" ht="19.5" customHeight="1" x14ac:dyDescent="0.25">
      <c r="B32" s="86" t="s">
        <v>70</v>
      </c>
      <c r="C32" s="86"/>
      <c r="D32" s="86" t="s">
        <v>106</v>
      </c>
      <c r="E32" s="86"/>
      <c r="F32" s="86"/>
    </row>
    <row r="33" spans="2:6" ht="19.5" customHeight="1" x14ac:dyDescent="0.25">
      <c r="B33" s="84" t="s">
        <v>107</v>
      </c>
      <c r="C33" s="84"/>
      <c r="D33" s="84" t="s">
        <v>108</v>
      </c>
      <c r="E33" s="84"/>
      <c r="F33" s="84"/>
    </row>
  </sheetData>
  <mergeCells count="45">
    <mergeCell ref="B31:C31"/>
    <mergeCell ref="D31:F31"/>
    <mergeCell ref="B32:C32"/>
    <mergeCell ref="D32:F32"/>
    <mergeCell ref="B33:C33"/>
    <mergeCell ref="D33:F33"/>
    <mergeCell ref="B28:C28"/>
    <mergeCell ref="D28:F28"/>
    <mergeCell ref="B29:C29"/>
    <mergeCell ref="D29:F29"/>
    <mergeCell ref="B30:C30"/>
    <mergeCell ref="D30:F30"/>
    <mergeCell ref="B23:C23"/>
    <mergeCell ref="E23:F23"/>
    <mergeCell ref="B24:C24"/>
    <mergeCell ref="E24:F24"/>
    <mergeCell ref="B27:F27"/>
    <mergeCell ref="B20:C20"/>
    <mergeCell ref="E20:F20"/>
    <mergeCell ref="B21:C21"/>
    <mergeCell ref="E21:F21"/>
    <mergeCell ref="B22:C22"/>
    <mergeCell ref="E22:F22"/>
    <mergeCell ref="B17:C17"/>
    <mergeCell ref="E17:F17"/>
    <mergeCell ref="B18:C18"/>
    <mergeCell ref="E18:F18"/>
    <mergeCell ref="B19:C19"/>
    <mergeCell ref="E19:F19"/>
    <mergeCell ref="B14:C14"/>
    <mergeCell ref="E14:F14"/>
    <mergeCell ref="B15:C15"/>
    <mergeCell ref="E15:F15"/>
    <mergeCell ref="B16:C16"/>
    <mergeCell ref="E16:F16"/>
    <mergeCell ref="D8:F8"/>
    <mergeCell ref="D9:F9"/>
    <mergeCell ref="D10:F10"/>
    <mergeCell ref="D11:F11"/>
    <mergeCell ref="B13:F13"/>
    <mergeCell ref="B2:F2"/>
    <mergeCell ref="B3:F3"/>
    <mergeCell ref="B5:F5"/>
    <mergeCell ref="D6:F6"/>
    <mergeCell ref="D7:F7"/>
  </mergeCells>
  <conditionalFormatting sqref="E15:E24">
    <cfRule type="cellIs" dxfId="7" priority="2" operator="equal">
      <formula>"Oui"</formula>
    </cfRule>
  </conditionalFormatting>
  <dataValidations count="1">
    <dataValidation type="list" allowBlank="1" sqref="E15:E24" xr:uid="{00000000-0002-0000-0300-000000000000}">
      <formula1>"Oui,Non"</formula1>
      <formula2>0</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8A13A"/>
  </sheetPr>
  <dimension ref="B2:J22"/>
  <sheetViews>
    <sheetView showGridLines="0"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8.7109375" defaultRowHeight="15" x14ac:dyDescent="0.25"/>
  <cols>
    <col min="1" max="1" width="2.42578125" customWidth="1"/>
    <col min="2" max="2" width="10" customWidth="1"/>
    <col min="3" max="3" width="20" customWidth="1"/>
    <col min="4" max="4" width="22" customWidth="1"/>
    <col min="5" max="6" width="13" customWidth="1"/>
    <col min="7" max="7" width="30" customWidth="1"/>
    <col min="8" max="8" width="18" customWidth="1"/>
    <col min="9" max="9" width="13" customWidth="1"/>
    <col min="10" max="10" width="14" customWidth="1"/>
  </cols>
  <sheetData>
    <row r="2" spans="2:10" ht="36" customHeight="1" x14ac:dyDescent="0.25">
      <c r="B2" s="5" t="s">
        <v>109</v>
      </c>
      <c r="C2" s="5"/>
      <c r="D2" s="5"/>
      <c r="E2" s="5"/>
      <c r="F2" s="5"/>
      <c r="G2" s="5"/>
      <c r="H2" s="5"/>
      <c r="I2" s="5"/>
      <c r="J2" s="5"/>
    </row>
    <row r="3" spans="2:10" ht="19.5" customHeight="1" x14ac:dyDescent="0.25">
      <c r="B3" s="4" t="s">
        <v>110</v>
      </c>
      <c r="C3" s="4"/>
      <c r="D3" s="4"/>
      <c r="E3" s="4"/>
      <c r="F3" s="4"/>
      <c r="G3" s="4"/>
      <c r="H3" s="4"/>
      <c r="I3" s="4"/>
      <c r="J3" s="4"/>
    </row>
    <row r="5" spans="2:10" ht="30" customHeight="1" x14ac:dyDescent="0.25">
      <c r="B5" s="60" t="s">
        <v>111</v>
      </c>
      <c r="C5" s="60" t="s">
        <v>36</v>
      </c>
      <c r="D5" s="60" t="s">
        <v>112</v>
      </c>
      <c r="E5" s="60" t="s">
        <v>113</v>
      </c>
      <c r="F5" s="60" t="s">
        <v>114</v>
      </c>
      <c r="G5" s="60" t="s">
        <v>115</v>
      </c>
      <c r="H5" s="60" t="s">
        <v>116</v>
      </c>
      <c r="I5" s="60" t="s">
        <v>117</v>
      </c>
      <c r="J5" s="60" t="s">
        <v>118</v>
      </c>
    </row>
    <row r="6" spans="2:10" ht="25.5" customHeight="1" x14ac:dyDescent="0.25">
      <c r="B6" s="31" t="s">
        <v>119</v>
      </c>
      <c r="C6" s="30" t="s">
        <v>61</v>
      </c>
      <c r="D6" s="30" t="s">
        <v>40</v>
      </c>
      <c r="E6" s="47">
        <v>1</v>
      </c>
      <c r="F6" s="47">
        <v>2</v>
      </c>
      <c r="G6" s="61" t="s">
        <v>120</v>
      </c>
      <c r="H6" s="30" t="s">
        <v>67</v>
      </c>
      <c r="I6" s="62">
        <v>46477</v>
      </c>
      <c r="J6" s="31" t="s">
        <v>104</v>
      </c>
    </row>
    <row r="7" spans="2:10" ht="25.5" customHeight="1" x14ac:dyDescent="0.25">
      <c r="B7" s="37" t="s">
        <v>119</v>
      </c>
      <c r="C7" s="36" t="s">
        <v>66</v>
      </c>
      <c r="D7" s="36" t="s">
        <v>41</v>
      </c>
      <c r="E7" s="50">
        <v>0</v>
      </c>
      <c r="F7" s="50">
        <v>2</v>
      </c>
      <c r="G7" s="63" t="s">
        <v>121</v>
      </c>
      <c r="H7" s="36" t="s">
        <v>58</v>
      </c>
      <c r="I7" s="64">
        <v>46507</v>
      </c>
      <c r="J7" s="37" t="s">
        <v>103</v>
      </c>
    </row>
    <row r="8" spans="2:10" ht="25.5" customHeight="1" x14ac:dyDescent="0.25">
      <c r="B8" s="31" t="s">
        <v>119</v>
      </c>
      <c r="C8" s="30" t="s">
        <v>56</v>
      </c>
      <c r="D8" s="30" t="s">
        <v>47</v>
      </c>
      <c r="E8" s="47">
        <v>0</v>
      </c>
      <c r="F8" s="47">
        <v>2</v>
      </c>
      <c r="G8" s="61" t="s">
        <v>122</v>
      </c>
      <c r="H8" s="30" t="s">
        <v>123</v>
      </c>
      <c r="I8" s="62">
        <v>46522</v>
      </c>
      <c r="J8" s="31" t="s">
        <v>103</v>
      </c>
    </row>
    <row r="9" spans="2:10" ht="25.5" customHeight="1" x14ac:dyDescent="0.25">
      <c r="B9" s="37" t="s">
        <v>124</v>
      </c>
      <c r="C9" s="36" t="s">
        <v>69</v>
      </c>
      <c r="D9" s="36" t="s">
        <v>48</v>
      </c>
      <c r="E9" s="50">
        <v>1</v>
      </c>
      <c r="F9" s="50">
        <v>3</v>
      </c>
      <c r="G9" s="63" t="s">
        <v>125</v>
      </c>
      <c r="H9" s="36" t="s">
        <v>63</v>
      </c>
      <c r="I9" s="64">
        <v>46568</v>
      </c>
      <c r="J9" s="37" t="s">
        <v>103</v>
      </c>
    </row>
    <row r="10" spans="2:10" ht="25.5" customHeight="1" x14ac:dyDescent="0.25">
      <c r="B10" s="31" t="s">
        <v>124</v>
      </c>
      <c r="C10" s="30" t="s">
        <v>55</v>
      </c>
      <c r="D10" s="30" t="s">
        <v>45</v>
      </c>
      <c r="E10" s="47">
        <v>1</v>
      </c>
      <c r="F10" s="47">
        <v>2</v>
      </c>
      <c r="G10" s="61" t="s">
        <v>126</v>
      </c>
      <c r="H10" s="30" t="s">
        <v>63</v>
      </c>
      <c r="I10" s="62">
        <v>46538</v>
      </c>
      <c r="J10" s="31" t="s">
        <v>105</v>
      </c>
    </row>
    <row r="11" spans="2:10" ht="25.5" customHeight="1" x14ac:dyDescent="0.25">
      <c r="B11" s="37" t="s">
        <v>127</v>
      </c>
      <c r="C11" s="36" t="s">
        <v>60</v>
      </c>
      <c r="D11" s="36" t="s">
        <v>47</v>
      </c>
      <c r="E11" s="50">
        <v>0</v>
      </c>
      <c r="F11" s="50">
        <v>2</v>
      </c>
      <c r="G11" s="63" t="s">
        <v>128</v>
      </c>
      <c r="H11" s="36" t="s">
        <v>123</v>
      </c>
      <c r="I11" s="64">
        <v>46660</v>
      </c>
      <c r="J11" s="37" t="s">
        <v>103</v>
      </c>
    </row>
    <row r="12" spans="2:10" ht="25.5" customHeight="1" x14ac:dyDescent="0.25">
      <c r="B12" s="65"/>
      <c r="C12" s="66"/>
      <c r="D12" s="66"/>
      <c r="E12" s="67"/>
      <c r="F12" s="67"/>
      <c r="G12" s="68"/>
      <c r="H12" s="66"/>
      <c r="I12" s="69"/>
      <c r="J12" s="65"/>
    </row>
    <row r="13" spans="2:10" ht="25.5" customHeight="1" x14ac:dyDescent="0.25">
      <c r="B13" s="65"/>
      <c r="C13" s="66"/>
      <c r="D13" s="66"/>
      <c r="E13" s="67"/>
      <c r="F13" s="67"/>
      <c r="G13" s="68"/>
      <c r="H13" s="66"/>
      <c r="I13" s="69"/>
      <c r="J13" s="65"/>
    </row>
    <row r="14" spans="2:10" ht="25.5" customHeight="1" x14ac:dyDescent="0.25">
      <c r="B14" s="65"/>
      <c r="C14" s="66"/>
      <c r="D14" s="66"/>
      <c r="E14" s="67"/>
      <c r="F14" s="67"/>
      <c r="G14" s="68"/>
      <c r="H14" s="66"/>
      <c r="I14" s="69"/>
      <c r="J14" s="65"/>
    </row>
    <row r="15" spans="2:10" ht="25.5" customHeight="1" x14ac:dyDescent="0.25">
      <c r="B15" s="65"/>
      <c r="C15" s="66"/>
      <c r="D15" s="66"/>
      <c r="E15" s="67"/>
      <c r="F15" s="67"/>
      <c r="G15" s="68"/>
      <c r="H15" s="66"/>
      <c r="I15" s="69"/>
      <c r="J15" s="65"/>
    </row>
    <row r="16" spans="2:10" ht="25.5" customHeight="1" x14ac:dyDescent="0.25">
      <c r="B16" s="65"/>
      <c r="C16" s="66"/>
      <c r="D16" s="66"/>
      <c r="E16" s="67"/>
      <c r="F16" s="67"/>
      <c r="G16" s="68"/>
      <c r="H16" s="66"/>
      <c r="I16" s="69"/>
      <c r="J16" s="65"/>
    </row>
    <row r="17" spans="2:10" ht="25.5" customHeight="1" x14ac:dyDescent="0.25">
      <c r="B17" s="65"/>
      <c r="C17" s="66"/>
      <c r="D17" s="66"/>
      <c r="E17" s="67"/>
      <c r="F17" s="67"/>
      <c r="G17" s="68"/>
      <c r="H17" s="66"/>
      <c r="I17" s="69"/>
      <c r="J17" s="65"/>
    </row>
    <row r="18" spans="2:10" ht="25.5" customHeight="1" x14ac:dyDescent="0.25">
      <c r="B18" s="65"/>
      <c r="C18" s="66"/>
      <c r="D18" s="66"/>
      <c r="E18" s="67"/>
      <c r="F18" s="67"/>
      <c r="G18" s="68"/>
      <c r="H18" s="66"/>
      <c r="I18" s="69"/>
      <c r="J18" s="65"/>
    </row>
    <row r="19" spans="2:10" ht="25.5" customHeight="1" x14ac:dyDescent="0.25">
      <c r="B19" s="65"/>
      <c r="C19" s="66"/>
      <c r="D19" s="66"/>
      <c r="E19" s="67"/>
      <c r="F19" s="67"/>
      <c r="G19" s="68"/>
      <c r="H19" s="66"/>
      <c r="I19" s="69"/>
      <c r="J19" s="65"/>
    </row>
    <row r="20" spans="2:10" ht="25.5" customHeight="1" x14ac:dyDescent="0.25">
      <c r="B20" s="65"/>
      <c r="C20" s="66"/>
      <c r="D20" s="66"/>
      <c r="E20" s="67"/>
      <c r="F20" s="67"/>
      <c r="G20" s="68"/>
      <c r="H20" s="66"/>
      <c r="I20" s="69"/>
      <c r="J20" s="65"/>
    </row>
    <row r="21" spans="2:10" ht="25.5" customHeight="1" x14ac:dyDescent="0.25">
      <c r="B21" s="65"/>
      <c r="C21" s="66"/>
      <c r="D21" s="66"/>
      <c r="E21" s="67"/>
      <c r="F21" s="67"/>
      <c r="G21" s="68"/>
      <c r="H21" s="66"/>
      <c r="I21" s="69"/>
      <c r="J21" s="65"/>
    </row>
    <row r="22" spans="2:10" x14ac:dyDescent="0.25">
      <c r="B22" s="89" t="s">
        <v>129</v>
      </c>
      <c r="C22" s="89"/>
      <c r="D22" s="70">
        <f>COUNTIF(J6:J21,"À planifier")</f>
        <v>4</v>
      </c>
    </row>
  </sheetData>
  <mergeCells count="3">
    <mergeCell ref="B2:J2"/>
    <mergeCell ref="B3:J3"/>
    <mergeCell ref="B22:C22"/>
  </mergeCells>
  <conditionalFormatting sqref="B6:B21">
    <cfRule type="cellIs" dxfId="6" priority="2" operator="equal">
      <formula>"Haute"</formula>
    </cfRule>
    <cfRule type="cellIs" dxfId="5" priority="3" operator="equal">
      <formula>"Moyenne"</formula>
    </cfRule>
    <cfRule type="cellIs" dxfId="4" priority="4" operator="equal">
      <formula>"Basse"</formula>
    </cfRule>
  </conditionalFormatting>
  <conditionalFormatting sqref="J6:J21">
    <cfRule type="cellIs" dxfId="3" priority="5" operator="equal">
      <formula>"Terminée"</formula>
    </cfRule>
    <cfRule type="cellIs" dxfId="2" priority="6" operator="equal">
      <formula>"En cours"</formula>
    </cfRule>
    <cfRule type="cellIs" dxfId="1" priority="7" operator="equal">
      <formula>"À planifier"</formula>
    </cfRule>
    <cfRule type="cellIs" dxfId="0" priority="8" operator="equal">
      <formula>"Annulée"</formula>
    </cfRule>
  </conditionalFormatting>
  <dataValidations count="1">
    <dataValidation type="list" allowBlank="1" sqref="B6:B21" xr:uid="{00000000-0002-0000-0400-000000000000}">
      <formula1>"Haute,Moyenne,Basse"</formula1>
      <formula2>0</formula2>
    </dataValidation>
  </dataValidation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2">
        <x14:dataValidation type="list" allowBlank="1" xr:uid="{00000000-0002-0000-0400-000001000000}">
          <x14:formula1>
            <xm:f>Paramètres!$D$29:$D$33</xm:f>
          </x14:formula1>
          <x14:formula2>
            <xm:f>0</xm:f>
          </x14:formula2>
          <xm:sqref>J6:J21</xm:sqref>
        </x14:dataValidation>
        <x14:dataValidation type="list" allowBlank="1" xr:uid="{00000000-0002-0000-0400-000002000000}">
          <x14:formula1>
            <xm:f>Paramètres!$B$7:$B$11</xm:f>
          </x14:formula1>
          <x14:formula2>
            <xm:f>0</xm:f>
          </x14:formula2>
          <xm:sqref>E6:F21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D4E45"/>
  </sheetPr>
  <dimension ref="B2:G30"/>
  <sheetViews>
    <sheetView showGridLines="0" zoomScaleNormal="100" workbookViewId="0"/>
  </sheetViews>
  <sheetFormatPr baseColWidth="10" defaultColWidth="8.7109375" defaultRowHeight="15" x14ac:dyDescent="0.25"/>
  <cols>
    <col min="1" max="1" width="2.42578125" customWidth="1"/>
    <col min="2" max="2" width="26" customWidth="1"/>
    <col min="3" max="7" width="20" customWidth="1"/>
    <col min="8" max="8" width="2.42578125" customWidth="1"/>
  </cols>
  <sheetData>
    <row r="2" spans="2:7" ht="42" customHeight="1" x14ac:dyDescent="0.25">
      <c r="B2" s="14" t="s">
        <v>0</v>
      </c>
      <c r="C2" s="14"/>
      <c r="D2" s="14"/>
      <c r="E2" s="14"/>
      <c r="F2" s="14"/>
      <c r="G2" s="14"/>
    </row>
    <row r="3" spans="2:7" ht="24" customHeight="1" x14ac:dyDescent="0.25">
      <c r="B3" s="13" t="s">
        <v>1</v>
      </c>
      <c r="C3" s="13"/>
      <c r="D3" s="13"/>
      <c r="E3" s="13"/>
      <c r="F3" s="13"/>
      <c r="G3" s="13"/>
    </row>
    <row r="4" spans="2:7" ht="3.75" customHeight="1" x14ac:dyDescent="0.25">
      <c r="B4" s="12"/>
      <c r="C4" s="12"/>
      <c r="D4" s="12"/>
      <c r="E4" s="12"/>
      <c r="F4" s="12"/>
      <c r="G4" s="12"/>
    </row>
    <row r="6" spans="2:7" ht="25.5" customHeight="1" x14ac:dyDescent="0.25">
      <c r="B6" s="11" t="s">
        <v>2</v>
      </c>
      <c r="C6" s="11"/>
      <c r="D6" s="11"/>
      <c r="E6" s="11"/>
      <c r="F6" s="11"/>
      <c r="G6" s="11"/>
    </row>
    <row r="7" spans="2:7" ht="21.75" customHeight="1" x14ac:dyDescent="0.25">
      <c r="B7" s="10" t="s">
        <v>3</v>
      </c>
      <c r="C7" s="10"/>
      <c r="D7" s="10"/>
      <c r="E7" s="10"/>
      <c r="F7" s="10"/>
      <c r="G7" s="10"/>
    </row>
    <row r="8" spans="2:7" ht="21.75" customHeight="1" x14ac:dyDescent="0.25">
      <c r="B8" s="10"/>
      <c r="C8" s="10"/>
      <c r="D8" s="10"/>
      <c r="E8" s="10"/>
      <c r="F8" s="10"/>
      <c r="G8" s="10"/>
    </row>
    <row r="9" spans="2:7" ht="21.75" customHeight="1" x14ac:dyDescent="0.25">
      <c r="B9" s="10"/>
      <c r="C9" s="10"/>
      <c r="D9" s="10"/>
      <c r="E9" s="10"/>
      <c r="F9" s="10"/>
      <c r="G9" s="10"/>
    </row>
    <row r="11" spans="2:7" ht="25.5" customHeight="1" x14ac:dyDescent="0.25">
      <c r="B11" s="11" t="s">
        <v>4</v>
      </c>
      <c r="C11" s="11"/>
      <c r="D11" s="11"/>
      <c r="E11" s="11"/>
      <c r="F11" s="11"/>
      <c r="G11" s="11"/>
    </row>
    <row r="12" spans="2:7" ht="31.5" customHeight="1" x14ac:dyDescent="0.25">
      <c r="B12" s="15" t="s">
        <v>5</v>
      </c>
      <c r="C12" s="9" t="s">
        <v>6</v>
      </c>
      <c r="D12" s="9"/>
      <c r="E12" s="9"/>
      <c r="F12" s="9"/>
      <c r="G12" s="9"/>
    </row>
    <row r="13" spans="2:7" ht="31.5" customHeight="1" x14ac:dyDescent="0.25">
      <c r="B13" s="15" t="s">
        <v>7</v>
      </c>
      <c r="C13" s="9" t="s">
        <v>8</v>
      </c>
      <c r="D13" s="9"/>
      <c r="E13" s="9"/>
      <c r="F13" s="9"/>
      <c r="G13" s="9"/>
    </row>
    <row r="14" spans="2:7" ht="31.5" customHeight="1" x14ac:dyDescent="0.25">
      <c r="B14" s="15" t="s">
        <v>9</v>
      </c>
      <c r="C14" s="9" t="s">
        <v>10</v>
      </c>
      <c r="D14" s="9"/>
      <c r="E14" s="9"/>
      <c r="F14" s="9"/>
      <c r="G14" s="9"/>
    </row>
    <row r="15" spans="2:7" ht="31.5" customHeight="1" x14ac:dyDescent="0.25">
      <c r="B15" s="15" t="s">
        <v>11</v>
      </c>
      <c r="C15" s="9" t="s">
        <v>12</v>
      </c>
      <c r="D15" s="9"/>
      <c r="E15" s="9"/>
      <c r="F15" s="9"/>
      <c r="G15" s="9"/>
    </row>
    <row r="17" spans="2:7" ht="25.5" customHeight="1" x14ac:dyDescent="0.25">
      <c r="B17" s="11" t="s">
        <v>13</v>
      </c>
      <c r="C17" s="11"/>
      <c r="D17" s="11"/>
      <c r="E17" s="11"/>
      <c r="F17" s="11"/>
      <c r="G17" s="11"/>
    </row>
    <row r="18" spans="2:7" ht="21.75" customHeight="1" x14ac:dyDescent="0.25">
      <c r="B18" s="16">
        <v>0</v>
      </c>
      <c r="C18" s="17" t="s">
        <v>14</v>
      </c>
      <c r="D18" s="8" t="s">
        <v>15</v>
      </c>
      <c r="E18" s="8"/>
      <c r="F18" s="8"/>
      <c r="G18" s="8"/>
    </row>
    <row r="19" spans="2:7" ht="21.75" customHeight="1" x14ac:dyDescent="0.25">
      <c r="B19" s="18">
        <v>1</v>
      </c>
      <c r="C19" s="19" t="s">
        <v>16</v>
      </c>
      <c r="D19" s="8" t="s">
        <v>17</v>
      </c>
      <c r="E19" s="8"/>
      <c r="F19" s="8"/>
      <c r="G19" s="8"/>
    </row>
    <row r="20" spans="2:7" ht="21.75" customHeight="1" x14ac:dyDescent="0.25">
      <c r="B20" s="20">
        <v>2</v>
      </c>
      <c r="C20" s="21" t="s">
        <v>18</v>
      </c>
      <c r="D20" s="8" t="s">
        <v>19</v>
      </c>
      <c r="E20" s="8"/>
      <c r="F20" s="8"/>
      <c r="G20" s="8"/>
    </row>
    <row r="21" spans="2:7" ht="21.75" customHeight="1" x14ac:dyDescent="0.25">
      <c r="B21" s="22">
        <v>3</v>
      </c>
      <c r="C21" s="23" t="s">
        <v>20</v>
      </c>
      <c r="D21" s="8" t="s">
        <v>21</v>
      </c>
      <c r="E21" s="8"/>
      <c r="F21" s="8"/>
      <c r="G21" s="8"/>
    </row>
    <row r="22" spans="2:7" ht="21.75" customHeight="1" x14ac:dyDescent="0.25">
      <c r="B22" s="24">
        <v>4</v>
      </c>
      <c r="C22" s="25" t="s">
        <v>22</v>
      </c>
      <c r="D22" s="8" t="s">
        <v>23</v>
      </c>
      <c r="E22" s="8"/>
      <c r="F22" s="8"/>
      <c r="G22" s="8"/>
    </row>
    <row r="24" spans="2:7" ht="25.5" customHeight="1" x14ac:dyDescent="0.25">
      <c r="B24" s="11" t="s">
        <v>24</v>
      </c>
      <c r="C24" s="11"/>
      <c r="D24" s="11"/>
      <c r="E24" s="11"/>
      <c r="F24" s="11"/>
      <c r="G24" s="11"/>
    </row>
    <row r="25" spans="2:7" ht="30" customHeight="1" x14ac:dyDescent="0.25">
      <c r="B25" s="26" t="s">
        <v>25</v>
      </c>
      <c r="C25" s="7" t="s">
        <v>26</v>
      </c>
      <c r="D25" s="7"/>
      <c r="E25" s="7"/>
      <c r="F25" s="7"/>
      <c r="G25" s="7"/>
    </row>
    <row r="26" spans="2:7" ht="30" customHeight="1" x14ac:dyDescent="0.25">
      <c r="B26" s="26" t="s">
        <v>27</v>
      </c>
      <c r="C26" s="7" t="s">
        <v>28</v>
      </c>
      <c r="D26" s="7"/>
      <c r="E26" s="7"/>
      <c r="F26" s="7"/>
      <c r="G26" s="7"/>
    </row>
    <row r="27" spans="2:7" ht="30" customHeight="1" x14ac:dyDescent="0.25">
      <c r="B27" s="26" t="s">
        <v>29</v>
      </c>
      <c r="C27" s="7" t="s">
        <v>30</v>
      </c>
      <c r="D27" s="7"/>
      <c r="E27" s="7"/>
      <c r="F27" s="7"/>
      <c r="G27" s="7"/>
    </row>
    <row r="28" spans="2:7" ht="30" customHeight="1" x14ac:dyDescent="0.25">
      <c r="B28" s="26" t="s">
        <v>31</v>
      </c>
      <c r="C28" s="7" t="s">
        <v>32</v>
      </c>
      <c r="D28" s="7"/>
      <c r="E28" s="7"/>
      <c r="F28" s="7"/>
      <c r="G28" s="7"/>
    </row>
    <row r="30" spans="2:7" ht="25.5" customHeight="1" x14ac:dyDescent="0.25">
      <c r="B30" s="6" t="s">
        <v>33</v>
      </c>
      <c r="C30" s="6"/>
      <c r="D30" s="6"/>
      <c r="E30" s="6"/>
      <c r="F30" s="6"/>
      <c r="G30" s="6"/>
    </row>
  </sheetData>
  <mergeCells count="22">
    <mergeCell ref="C28:G28"/>
    <mergeCell ref="B30:G30"/>
    <mergeCell ref="D22:G22"/>
    <mergeCell ref="B24:G24"/>
    <mergeCell ref="C25:G25"/>
    <mergeCell ref="C26:G26"/>
    <mergeCell ref="C27:G27"/>
    <mergeCell ref="B17:G17"/>
    <mergeCell ref="D18:G18"/>
    <mergeCell ref="D19:G19"/>
    <mergeCell ref="D20:G20"/>
    <mergeCell ref="D21:G21"/>
    <mergeCell ref="B11:G11"/>
    <mergeCell ref="C12:G12"/>
    <mergeCell ref="C13:G13"/>
    <mergeCell ref="C14:G14"/>
    <mergeCell ref="C15:G15"/>
    <mergeCell ref="B2:G2"/>
    <mergeCell ref="B3:G3"/>
    <mergeCell ref="B4:G4"/>
    <mergeCell ref="B6:G6"/>
    <mergeCell ref="B7:G9"/>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Matrice de polyvalence</vt:lpstr>
      <vt:lpstr>Tableau de bord</vt:lpstr>
      <vt:lpstr>Paramètres</vt:lpstr>
      <vt:lpstr>Plan de formation</vt:lpstr>
      <vt:lpstr>Mode d'emploi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Sergio Jiménez Canales</cp:lastModifiedBy>
  <cp:revision>1</cp:revision>
  <dcterms:created xsi:type="dcterms:W3CDTF">2026-09-26T10:38:36Z</dcterms:created>
  <dcterms:modified xsi:type="dcterms:W3CDTF">2026-09-27T17:43:23Z</dcterms:modified>
  <dc:language>en-US</dc:language>
</cp:coreProperties>
</file>