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trice RACI" sheetId="1" state="visible" r:id="rId3"/>
    <sheet name="Synthèse" sheetId="2" state="visible" r:id="rId4"/>
    <sheet name="Intervenants" sheetId="3" state="visible" r:id="rId5"/>
    <sheet name="Guid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<sst xmlns="http://schemas.openxmlformats.org/spreadsheetml/2006/main" count="205" uniqueCount="111">
  <si>
    <t xml:space="preserve">CHARTE DE GOUVERNANCE</t>
  </si>
  <si>
    <t xml:space="preserve">Matrice RACI</t>
  </si>
  <si>
    <t xml:space="preserve">Cycle de facturation &amp; clôture mensuelle — répartition des responsabilités · Exercice 2027</t>
  </si>
  <si>
    <t xml:space="preserve">Lecture des rôles</t>
  </si>
  <si>
    <t xml:space="preserve">R</t>
  </si>
  <si>
    <t xml:space="preserve">A</t>
  </si>
  <si>
    <t xml:space="preserve">C</t>
  </si>
  <si>
    <t xml:space="preserve">I</t>
  </si>
  <si>
    <t xml:space="preserve">R Réalisateur   A Approbateur   C Consulté   I Informé</t>
  </si>
  <si>
    <t xml:space="preserve">N°</t>
  </si>
  <si>
    <t xml:space="preserve">Étape</t>
  </si>
  <si>
    <t xml:space="preserve">Activité</t>
  </si>
  <si>
    <t xml:space="preserve">Direction
M. Garreau</t>
  </si>
  <si>
    <t xml:space="preserve">Resp. comptable
Mme Oliveira</t>
  </si>
  <si>
    <t xml:space="preserve">Comptable
M. Trân</t>
  </si>
  <si>
    <t xml:space="preserve">ADV / Facturation
Mme Leconte</t>
  </si>
  <si>
    <t xml:space="preserve">Commercial
M. Bianchi</t>
  </si>
  <si>
    <t xml:space="preserve">Contrôle gestion
Mme Aubert</t>
  </si>
  <si>
    <t xml:space="preserve">Trésorerie
M. Sissoko</t>
  </si>
  <si>
    <t xml:space="preserve">Contrôle de cohérence</t>
  </si>
  <si>
    <t xml:space="preserve">Préparation</t>
  </si>
  <si>
    <t xml:space="preserve">Arrêter le périmètre de facturation du mois</t>
  </si>
  <si>
    <t xml:space="preserve">Vérifier les bons de commande signés</t>
  </si>
  <si>
    <t xml:space="preserve">Facturation</t>
  </si>
  <si>
    <t xml:space="preserve">Émettre les factures clients</t>
  </si>
  <si>
    <t xml:space="preserve">Contrôler la TVA appliquée</t>
  </si>
  <si>
    <t xml:space="preserve">Valider les avoirs et remises</t>
  </si>
  <si>
    <t xml:space="preserve">Encaissement</t>
  </si>
  <si>
    <t xml:space="preserve">Enregistrer les règlements reçus</t>
  </si>
  <si>
    <t xml:space="preserve">Lancer les relances clients (J+15)</t>
  </si>
  <si>
    <t xml:space="preserve">Clôture</t>
  </si>
  <si>
    <t xml:space="preserve">Rapprocher les comptes bancaires</t>
  </si>
  <si>
    <t xml:space="preserve">Justifier les comptes clients</t>
  </si>
  <si>
    <t xml:space="preserve">Établir le reporting mensuel</t>
  </si>
  <si>
    <t xml:space="preserve">Présenter les indicateurs en comité</t>
  </si>
  <si>
    <t xml:space="preserve">Archivage</t>
  </si>
  <si>
    <t xml:space="preserve">Archiver les pièces justificatives</t>
  </si>
  <si>
    <t xml:space="preserve">Synthèse &amp; contrôles</t>
  </si>
  <si>
    <t xml:space="preserve">Indicateurs et vérifications calculés à partir de la matrice — aucune saisie ici.</t>
  </si>
  <si>
    <t xml:space="preserve">7</t>
  </si>
  <si>
    <t xml:space="preserve">Activités du cycle</t>
  </si>
  <si>
    <t xml:space="preserve">Acteurs impliqués</t>
  </si>
  <si>
    <t xml:space="preserve">Lignes conformes</t>
  </si>
  <si>
    <t xml:space="preserve">Lignes à corriger</t>
  </si>
  <si>
    <t xml:space="preserve">Charge par acteur</t>
  </si>
  <si>
    <t xml:space="preserve">Répartition</t>
  </si>
  <si>
    <t xml:space="preserve">Acteur</t>
  </si>
  <si>
    <t xml:space="preserve">Total</t>
  </si>
  <si>
    <t xml:space="preserve">Poids</t>
  </si>
  <si>
    <t xml:space="preserve">Rôle</t>
  </si>
  <si>
    <t xml:space="preserve">Nb</t>
  </si>
  <si>
    <t xml:space="preserve">R  Réalisateur</t>
  </si>
  <si>
    <t xml:space="preserve">A  Approbateur</t>
  </si>
  <si>
    <t xml:space="preserve">C  Consulté</t>
  </si>
  <si>
    <t xml:space="preserve">I  Informé</t>
  </si>
  <si>
    <t xml:space="preserve">Intervenants</t>
  </si>
  <si>
    <t xml:space="preserve">Référentiel des fonctions et titulaires — mettez le rôle dans la matrice, tenez les titulaires ici.</t>
  </si>
  <si>
    <t xml:space="preserve">Fonctions du cycle</t>
  </si>
  <si>
    <t xml:space="preserve">Fonction</t>
  </si>
  <si>
    <t xml:space="preserve">Titulaire</t>
  </si>
  <si>
    <t xml:space="preserve">Périmètre</t>
  </si>
  <si>
    <t xml:space="preserve">Direction</t>
  </si>
  <si>
    <t xml:space="preserve">M. Garreau</t>
  </si>
  <si>
    <t xml:space="preserve">Valide les arbitrages et porte la responsabilité finale.</t>
  </si>
  <si>
    <t xml:space="preserve">Resp. comptable</t>
  </si>
  <si>
    <t xml:space="preserve">Mme Oliveira</t>
  </si>
  <si>
    <t xml:space="preserve">Pilote la clôture et garantit la fiabilité des comptes.</t>
  </si>
  <si>
    <t xml:space="preserve">Comptable</t>
  </si>
  <si>
    <t xml:space="preserve">M. Trân</t>
  </si>
  <si>
    <t xml:space="preserve">Saisit, contrôle et justifie les écritures.</t>
  </si>
  <si>
    <t xml:space="preserve">ADV / Facturation</t>
  </si>
  <si>
    <t xml:space="preserve">Mme Leconte</t>
  </si>
  <si>
    <t xml:space="preserve">Émet les factures et suit les encaissements.</t>
  </si>
  <si>
    <t xml:space="preserve">Commercial</t>
  </si>
  <si>
    <t xml:space="preserve">M. Bianchi</t>
  </si>
  <si>
    <t xml:space="preserve">Confirme les commandes et les conditions clients.</t>
  </si>
  <si>
    <t xml:space="preserve">Contrôle gestion</t>
  </si>
  <si>
    <t xml:space="preserve">Mme Aubert</t>
  </si>
  <si>
    <t xml:space="preserve">Vérifie la cohérence budgétaire et le reporting.</t>
  </si>
  <si>
    <t xml:space="preserve">Trésorerie</t>
  </si>
  <si>
    <t xml:space="preserve">M. Sissoko</t>
  </si>
  <si>
    <t xml:space="preserve">Suit la trésorerie et les rapprochements bancaires.</t>
  </si>
  <si>
    <t xml:space="preserve">Astuce : renseignez les fonctions plutôt que des prénoms dans la matrice. Quand un titulaire change, vous ne modifiez que cette feuille.</t>
  </si>
  <si>
    <t xml:space="preserve">Guide d'utilisation</t>
  </si>
  <si>
    <t xml:space="preserve">Comprendre, remplir et fiabiliser la matrice RACI en quelques minutes.</t>
  </si>
  <si>
    <t xml:space="preserve">La règle en une phrase</t>
  </si>
  <si>
    <t xml:space="preserve">Pour chaque activité : un seul Approbateur (A) qui décide, au moins un Réalisateur (R) qui exécute, les personnes à Consulter (C) avant décision, et celles à tenir Informées (I). La colonne « Contrôle de cohérence » vérifie ces règles automatiquement.</t>
  </si>
  <si>
    <t xml:space="preserve">Les 4 rôles</t>
  </si>
  <si>
    <t xml:space="preserve">Réalisateur</t>
  </si>
  <si>
    <t xml:space="preserve">Exécute la tâche. Au moins un par activité.</t>
  </si>
  <si>
    <t xml:space="preserve">Approbateur</t>
  </si>
  <si>
    <t xml:space="preserve">Décide et valide. Un seul par activité.</t>
  </si>
  <si>
    <t xml:space="preserve">Consulté</t>
  </si>
  <si>
    <t xml:space="preserve">Avis sollicité avant la décision.</t>
  </si>
  <si>
    <t xml:space="preserve">Informé</t>
  </si>
  <si>
    <t xml:space="preserve">Tenu au courant du résultat.</t>
  </si>
  <si>
    <t xml:space="preserve">Les feuilles du classeur</t>
  </si>
  <si>
    <t xml:space="preserve">Votre plan de travail : activités en lignes, fonctions en colonnes, R/A/C/I dans les cases (liste déroulante). Badges et contrôles automatiques.</t>
  </si>
  <si>
    <t xml:space="preserve">Synthèse</t>
  </si>
  <si>
    <t xml:space="preserve">Vue de pilotage : indicateurs, charge par acteur, répartition des rôles, alerte globale. Aucune saisie.</t>
  </si>
  <si>
    <t xml:space="preserve">Référentiel des fonctions et titulaires. À renseigner avant de remplir la matrice.</t>
  </si>
  <si>
    <t xml:space="preserve">Guide</t>
  </si>
  <si>
    <t xml:space="preserve">Cette page.</t>
  </si>
  <si>
    <t xml:space="preserve">Bonnes pratiques</t>
  </si>
  <si>
    <t xml:space="preserve">—</t>
  </si>
  <si>
    <t xml:space="preserve">Découpez en activités vérifiables (« Émettre les factures »), pas en thèmes vagues.</t>
  </si>
  <si>
    <t xml:space="preserve">Un seul A par activité : c'est la règle qui fait tenir toute la matrice.</t>
  </si>
  <si>
    <t xml:space="preserve">Distinguez C (avis attendu avant décision) de I (simple information).</t>
  </si>
  <si>
    <t xml:space="preserve">Visez 12 à 20 activités : une matrice courte et à jour vaut mieux qu'une usine à gaz.</t>
  </si>
  <si>
    <t xml:space="preserve">Corrigez toute ligne non conforme avant de diffuser ou d'imprimer le fichier.</t>
  </si>
  <si>
    <t xml:space="preserve">Les données de ce fichier sont fictives. Remplacez-les par les vôtres : les contrôles et la synthèse suivront.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</si>
</sst>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\ %"/>
  </numFmts>
  <fonts count="4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.5"/>
      <color rgb="FFB08A3E"/>
      <name val="Calibri"/>
      <family val="0"/>
      <charset val="1"/>
    </font>
    <font>
      <b val="true"/>
      <sz val="21"/>
      <color rgb="FFFFFFFF"/>
      <name val="Calibri"/>
      <family val="0"/>
      <charset val="1"/>
    </font>
    <font>
      <sz val="10.5"/>
      <color rgb="FFC9CDD2"/>
      <name val="Calibri"/>
      <family val="0"/>
      <charset val="1"/>
    </font>
    <font>
      <b val="true"/>
      <sz val="9.5"/>
      <color rgb="FF555E66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9.5"/>
      <color rgb="FFF2C14E"/>
      <name val="Calibri"/>
      <family val="0"/>
      <charset val="1"/>
    </font>
    <font>
      <b val="true"/>
      <sz val="9.5"/>
      <color rgb="FF184A38"/>
      <name val="Calibri"/>
      <family val="0"/>
      <charset val="1"/>
    </font>
    <font>
      <b val="true"/>
      <sz val="9.5"/>
      <color rgb="FF6C757D"/>
      <name val="Calibri"/>
      <family val="0"/>
      <charset val="1"/>
    </font>
    <font>
      <sz val="9"/>
      <color rgb="FF8A939B"/>
      <name val="Calibri"/>
      <family val="0"/>
      <charset val="1"/>
    </font>
    <font>
      <b val="true"/>
      <sz val="10"/>
      <color rgb="FF22262B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9"/>
      <color rgb="FF8A939B"/>
      <name val="Calibri"/>
      <family val="0"/>
      <charset val="1"/>
    </font>
    <font>
      <sz val="9.5"/>
      <color rgb="FF155C45"/>
      <name val="Calibri"/>
      <family val="0"/>
      <charset val="1"/>
    </font>
    <font>
      <b val="true"/>
      <sz val="10.5"/>
      <color rgb="FF22262B"/>
      <name val="Calibri"/>
      <family val="0"/>
      <charset val="1"/>
    </font>
    <font>
      <b val="true"/>
      <sz val="10"/>
      <color rgb="FF24282C"/>
      <name val="Calibri"/>
      <family val="0"/>
      <charset val="1"/>
    </font>
    <font>
      <sz val="9.5"/>
      <color rgb="FF24282C"/>
      <name val="Calibri"/>
      <family val="0"/>
      <charset val="1"/>
    </font>
    <font>
      <sz val="10.5"/>
      <color rgb="FF22262B"/>
      <name val="Calibri"/>
      <family val="0"/>
      <charset val="1"/>
    </font>
    <font>
      <b val="true"/>
      <sz val="27"/>
      <color rgb="FFFFFFFF"/>
      <name val="Calibri"/>
      <family val="0"/>
      <charset val="1"/>
    </font>
    <font>
      <b val="true"/>
      <sz val="27"/>
      <color rgb="FFF2C14E"/>
      <name val="Calibri"/>
      <family val="0"/>
      <charset val="1"/>
    </font>
    <font>
      <sz val="9"/>
      <color rgb="FFC9CDD2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22262B"/>
      <name val="Calibri"/>
      <family val="0"/>
      <charset val="1"/>
    </font>
    <font>
      <sz val="10"/>
      <color rgb="FF22262B"/>
      <name val="Calibri"/>
      <family val="0"/>
      <charset val="1"/>
    </font>
    <font>
      <sz val="10"/>
      <color rgb="FF24282C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8A939B"/>
      <name val="Calibri"/>
      <family val="0"/>
      <charset val="1"/>
    </font>
    <font>
      <sz val="10.5"/>
      <color rgb="FF24282C"/>
      <name val="Calibri"/>
      <family val="0"/>
      <charset val="1"/>
    </font>
    <font>
      <sz val="9.5"/>
      <color rgb="FF555E66"/>
      <name val="Calibri"/>
      <family val="0"/>
      <charset val="1"/>
    </font>
    <font>
      <b val="true"/>
      <i val="true"/>
      <sz val="9.5"/>
      <color rgb="FF155C45"/>
      <name val="Calibri"/>
      <family val="0"/>
      <charset val="1"/>
    </font>
    <font>
      <sz val="10.5"/>
      <color rgb="FF555E66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sz val="10"/>
      <color rgb="FF555E66"/>
      <name val="Calibri"/>
      <family val="0"/>
      <charset val="1"/>
    </font>
    <font>
      <b val="true"/>
      <sz val="12"/>
      <color rgb="FFF2C14E"/>
      <name val="Calibri"/>
      <family val="0"/>
      <charset val="1"/>
    </font>
    <font>
      <b val="true"/>
      <sz val="12"/>
      <color rgb="FF184A38"/>
      <name val="Calibri"/>
      <family val="0"/>
      <charset val="1"/>
    </font>
    <font>
      <b val="true"/>
      <sz val="12"/>
      <color rgb="FF6C757D"/>
      <name val="Calibri"/>
      <family val="0"/>
      <charset val="1"/>
    </font>
    <font>
      <b val="true"/>
      <sz val="10.5"/>
      <color rgb="FF155C45"/>
      <name val="Calibri"/>
      <family val="0"/>
      <charset val="1"/>
    </font>
    <font>
      <b val="true"/>
      <sz val="10.5"/>
      <color rgb="FFB08A3E"/>
      <name val="Calibri"/>
      <family val="0"/>
      <charset val="1"/>
    </font>
    <font>
      <b val="true"/>
      <i val="true"/>
      <sz val="9.5"/>
      <color rgb="FF8A939B"/>
      <name val="Calibri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22262B"/>
        <bgColor rgb="FF24282C"/>
      </patternFill>
    </fill>
    <fill>
      <patternFill patternType="solid">
        <fgColor rgb="FFB08A3E"/>
        <bgColor rgb="FF9A6B1E"/>
      </patternFill>
    </fill>
    <fill>
      <patternFill patternType="solid">
        <fgColor rgb="FF1F7A5C"/>
        <bgColor rgb="FF155C45"/>
      </patternFill>
    </fill>
    <fill>
      <patternFill patternType="solid">
        <fgColor rgb="FFBFD8CC"/>
        <bgColor rgb="FFC9CDD2"/>
      </patternFill>
    </fill>
    <fill>
      <patternFill patternType="solid">
        <fgColor rgb="FFECEFEA"/>
        <bgColor rgb="FFF3F1E9"/>
      </patternFill>
    </fill>
    <fill>
      <patternFill patternType="solid">
        <fgColor rgb="FFF3F1E9"/>
        <bgColor rgb="FFECEFEA"/>
      </patternFill>
    </fill>
    <fill>
      <patternFill patternType="solid">
        <fgColor rgb="FF343A40"/>
        <bgColor rgb="FF24282C"/>
      </patternFill>
    </fill>
    <fill>
      <patternFill patternType="solid">
        <fgColor rgb="FFFFFFFF"/>
        <bgColor rgb="FFFBFAF6"/>
      </patternFill>
    </fill>
    <fill>
      <patternFill patternType="solid">
        <fgColor rgb="FFFBFAF6"/>
        <bgColor rgb="FFF9F9F9"/>
      </patternFill>
    </fill>
    <fill>
      <patternFill patternType="solid">
        <fgColor rgb="FF8C3B3B"/>
        <bgColor rgb="FF993366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2262B"/>
      </bottom>
      <diagonal/>
    </border>
    <border diagonalUp="false" diagonalDown="false">
      <left/>
      <right/>
      <top/>
      <bottom style="medium">
        <color rgb="FFB08A3E"/>
      </bottom>
      <diagonal/>
    </border>
    <border diagonalUp="false" diagonalDown="false">
      <left/>
      <right/>
      <top/>
      <bottom style="thin">
        <color rgb="FFDFE1DC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7F7F4"/>
      </top>
      <bottom style="thin">
        <color rgb="FFF7F7F4"/>
      </bottom>
      <diagonal/>
    </border>
    <border diagonalUp="false" diagonalDown="false">
      <left/>
      <right/>
      <top/>
      <bottom style="thin">
        <color rgb="FFB08A3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7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8" borderId="2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6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9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9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9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2" fillId="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3" fillId="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8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8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8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9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8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8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9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1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8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8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2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9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3" fillId="9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4" fillId="9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2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3" fillId="1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4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7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3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0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1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2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3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3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ont>
        <name val="Calibri"/>
        <charset val="1"/>
        <family val="0"/>
        <b val="1"/>
        <color rgb="FFFFFFFF"/>
        <sz val="10"/>
      </font>
      <fill>
        <patternFill>
          <bgColor rgb="FF1F7A5C"/>
        </patternFill>
      </fill>
    </dxf>
    <dxf>
      <font>
        <name val="Calibri"/>
        <charset val="1"/>
        <family val="0"/>
        <b val="1"/>
        <color rgb="FFF2C14E"/>
        <sz val="10"/>
      </font>
      <fill>
        <patternFill>
          <bgColor rgb="FF22262B"/>
        </patternFill>
      </fill>
    </dxf>
    <dxf>
      <font>
        <name val="Calibri"/>
        <charset val="1"/>
        <family val="0"/>
        <b val="1"/>
        <color rgb="FF184A38"/>
        <sz val="10"/>
      </font>
      <fill>
        <patternFill>
          <bgColor rgb="FFBFD8CC"/>
        </patternFill>
      </fill>
    </dxf>
    <dxf>
      <font>
        <name val="Calibri"/>
        <charset val="1"/>
        <family val="0"/>
        <b val="1"/>
        <color rgb="FF6C757D"/>
        <sz val="10"/>
      </font>
      <fill>
        <patternFill>
          <bgColor rgb="FFECEFEA"/>
        </patternFill>
      </fill>
    </dxf>
    <dxf>
      <font>
        <name val="Calibri"/>
        <charset val="1"/>
        <family val="0"/>
        <b val="1"/>
        <color rgb="FF1F7A5C"/>
        <sz val="9"/>
      </font>
      <fill>
        <patternFill>
          <bgColor rgb="FFE4F0EA"/>
        </patternFill>
      </fill>
    </dxf>
    <dxf>
      <font>
        <name val="Calibri"/>
        <charset val="1"/>
        <family val="0"/>
        <b val="1"/>
        <color rgb="FF8C3B3B"/>
        <sz val="9"/>
      </font>
      <fill>
        <patternFill>
          <bgColor rgb="FFF2E2E2"/>
        </patternFill>
      </fill>
    </dxf>
    <dxf>
      <font>
        <name val="Calibri"/>
        <charset val="1"/>
        <family val="0"/>
        <b val="1"/>
        <color rgb="FFFFFFFF"/>
        <sz val="9"/>
      </font>
      <fill>
        <patternFill>
          <bgColor rgb="FF8C3B3B"/>
        </patternFill>
      </fill>
    </dxf>
    <dxf>
      <fill>
        <patternFill>
          <bgColor rgb="FF1F7A5C"/>
        </patternFill>
      </fill>
    </dxf>
    <dxf>
      <fill>
        <patternFill>
          <bgColor rgb="FF8C3B3B"/>
        </patternFill>
      </fill>
    </dxf>
    <dxf>
      <font>
        <name val="Calibri"/>
        <charset val="1"/>
        <family val="0"/>
        <b val="1"/>
        <color rgb="FF9A6B1E"/>
        <sz val="10"/>
      </font>
      <fill>
        <patternFill>
          <bgColor rgb="FFF6ECD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7F7F4"/>
      <rgbColor rgb="FFFF00FF"/>
      <rgbColor rgb="FF00FFFF"/>
      <rgbColor rgb="FF800000"/>
      <rgbColor rgb="FF008000"/>
      <rgbColor rgb="FF000080"/>
      <rgbColor rgb="FF9A6B1E"/>
      <rgbColor rgb="FF800080"/>
      <rgbColor rgb="FF1F7A5C"/>
      <rgbColor rgb="FFC9CDD2"/>
      <rgbColor rgb="FF878787"/>
      <rgbColor rgb="FF9999FF"/>
      <rgbColor rgb="FF8C3B3B"/>
      <rgbColor rgb="FFFBFAF6"/>
      <rgbColor rgb="FFE4F0EA"/>
      <rgbColor rgb="FF660066"/>
      <rgbColor rgb="FFB08A3E"/>
      <rgbColor rgb="FF0066CC"/>
      <rgbColor rgb="FFD9D9D9"/>
      <rgbColor rgb="FF000080"/>
      <rgbColor rgb="FFFF00FF"/>
      <rgbColor rgb="FFF9F9F9"/>
      <rgbColor rgb="FF00FFFF"/>
      <rgbColor rgb="FF800080"/>
      <rgbColor rgb="FF800000"/>
      <rgbColor rgb="FF155C45"/>
      <rgbColor rgb="FF0000FF"/>
      <rgbColor rgb="FF00CCFF"/>
      <rgbColor rgb="FFECEFEA"/>
      <rgbColor rgb="FFF3F1E9"/>
      <rgbColor rgb="FFF6ECD8"/>
      <rgbColor rgb="FFBFD8CC"/>
      <rgbColor rgb="FFF2E2E2"/>
      <rgbColor rgb="FFDFE1DC"/>
      <rgbColor rgb="FFF2C14E"/>
      <rgbColor rgb="FF4F81BD"/>
      <rgbColor rgb="FF33CCCC"/>
      <rgbColor rgb="FF99CC00"/>
      <rgbColor rgb="FFFFCC00"/>
      <rgbColor rgb="FFFF9900"/>
      <rgbColor rgb="FFFF6600"/>
      <rgbColor rgb="FF6C757D"/>
      <rgbColor rgb="FF8A939B"/>
      <rgbColor rgb="FF184A38"/>
      <rgbColor rgb="FF339966"/>
      <rgbColor rgb="FF22262B"/>
      <rgbColor rgb="FF24282C"/>
      <rgbColor rgb="FF993300"/>
      <rgbColor rgb="FF993366"/>
      <rgbColor rgb="FF555E66"/>
      <rgbColor rgb="FF343A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Nombre de rôles par acteur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Synthèse!G14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Synthèse!$B$15:$B$21</c:f>
              <c:strCache>
                <c:ptCount val="7"/>
                <c:pt idx="0">
                  <c:v>Direction · M. Garreau</c:v>
                </c:pt>
                <c:pt idx="1">
                  <c:v>Resp. comptable · Mme Oliveira</c:v>
                </c:pt>
                <c:pt idx="2">
                  <c:v>Comptable · M. Trân</c:v>
                </c:pt>
                <c:pt idx="3">
                  <c:v>ADV / Facturation · Mme Leconte</c:v>
                </c:pt>
                <c:pt idx="4">
                  <c:v>Commercial · M. Bianchi</c:v>
                </c:pt>
                <c:pt idx="5">
                  <c:v>Contrôle gestion · Mme Aubert</c:v>
                </c:pt>
                <c:pt idx="6">
                  <c:v>Trésorerie · M. Sissoko</c:v>
                </c:pt>
              </c:strCache>
            </c:strRef>
          </c:cat>
          <c:val>
            <c:numRef>
              <c:f>Synthèse!$G$15:$G$21</c:f>
              <c:numCache>
                <c:formatCode>#,##0</c:formatCode>
                <c:ptCount val="7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11</c:v>
                </c:pt>
                <c:pt idx="4">
                  <c:v>7</c:v>
                </c:pt>
                <c:pt idx="5">
                  <c:v>8</c:v>
                </c:pt>
                <c:pt idx="6">
                  <c:v>5</c:v>
                </c:pt>
              </c:numCache>
            </c:numRef>
          </c:val>
        </c:ser>
        <c:gapWidth val="150"/>
        <c:overlap val="0"/>
        <c:axId val="99346281"/>
        <c:axId val="76306925"/>
      </c:barChart>
      <c:catAx>
        <c:axId val="9934628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6306925"/>
        <c:crosses val="autoZero"/>
        <c:auto val="1"/>
        <c:lblAlgn val="ctr"/>
        <c:lblOffset val="100"/>
        <c:noMultiLvlLbl val="0"/>
      </c:catAx>
      <c:valAx>
        <c:axId val="7630692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34628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23</xdr:row>
      <xdr:rowOff>0</xdr:rowOff>
    </xdr:from>
    <xdr:to>
      <xdr:col>5</xdr:col>
      <xdr:colOff>343800</xdr:colOff>
      <xdr:row>38</xdr:row>
      <xdr:rowOff>21960</xdr:rowOff>
    </xdr:to>
    <xdr:graphicFrame>
      <xdr:nvGraphicFramePr>
        <xdr:cNvPr id="0" name="Chart 1"/>
        <xdr:cNvGraphicFramePr/>
      </xdr:nvGraphicFramePr>
      <xdr:xfrm>
        <a:off x="168840" y="5800680"/>
        <a:ext cx="46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262B"/>
    <pageSetUpPr fitToPage="false"/>
  </sheetPr>
  <dimension ref="B2:M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8" topLeftCell="E9" activePane="bottomRight" state="frozen"/>
      <selection pane="topLeft" activeCell="A1" activeCellId="0" sqref="A1"/>
      <selection pane="topRight" activeCell="E1" activeCellId="0" sqref="E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2" min="2" style="0" width="4.5"/>
    <col collapsed="false" customWidth="true" hidden="false" outlineLevel="0" max="3" min="3" style="0" width="15"/>
    <col collapsed="false" customWidth="true" hidden="false" outlineLevel="0" max="4" min="4" style="0" width="38"/>
    <col collapsed="false" customWidth="true" hidden="false" outlineLevel="0" max="11" min="5" style="0" width="6.39"/>
    <col collapsed="false" customWidth="true" hidden="false" outlineLevel="0" max="12" min="12" style="0" width="4.5"/>
    <col collapsed="false" customWidth="true" hidden="false" outlineLevel="0" max="13" min="13" style="0" width="30"/>
  </cols>
  <sheetData>
    <row r="2" customFormat="false" ht="15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31.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customFormat="false" ht="3" hidden="false" customHeight="true" outlineLevel="0" collapsed="false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customFormat="false" ht="19.5" hidden="false" customHeight="true" outlineLevel="0" collapsed="false">
      <c r="B6" s="5" t="s">
        <v>3</v>
      </c>
      <c r="C6" s="5"/>
      <c r="D6" s="5"/>
      <c r="E6" s="6" t="s">
        <v>4</v>
      </c>
      <c r="F6" s="7" t="s">
        <v>5</v>
      </c>
      <c r="G6" s="8" t="s">
        <v>6</v>
      </c>
      <c r="H6" s="9" t="s">
        <v>7</v>
      </c>
      <c r="I6" s="10" t="s">
        <v>8</v>
      </c>
      <c r="J6" s="10"/>
      <c r="K6" s="10"/>
      <c r="L6" s="10"/>
      <c r="M6" s="10"/>
    </row>
    <row r="8" customFormat="false" ht="103.5" hidden="false" customHeight="true" outlineLevel="0" collapsed="false">
      <c r="B8" s="11" t="s">
        <v>9</v>
      </c>
      <c r="C8" s="12" t="s">
        <v>10</v>
      </c>
      <c r="D8" s="12" t="s">
        <v>11</v>
      </c>
      <c r="E8" s="13" t="s">
        <v>12</v>
      </c>
      <c r="F8" s="13" t="s">
        <v>13</v>
      </c>
      <c r="G8" s="13" t="s">
        <v>14</v>
      </c>
      <c r="H8" s="13" t="s">
        <v>15</v>
      </c>
      <c r="I8" s="13" t="s">
        <v>16</v>
      </c>
      <c r="J8" s="13" t="s">
        <v>17</v>
      </c>
      <c r="K8" s="13" t="s">
        <v>18</v>
      </c>
      <c r="L8" s="14" t="s">
        <v>5</v>
      </c>
      <c r="M8" s="15" t="s">
        <v>19</v>
      </c>
    </row>
    <row r="9" customFormat="false" ht="24.75" hidden="false" customHeight="true" outlineLevel="0" collapsed="false">
      <c r="B9" s="16" t="str">
        <f aca="false">IF(D9="","",TEXT(ROW()-8,"00"))</f>
        <v>01</v>
      </c>
      <c r="C9" s="17" t="s">
        <v>20</v>
      </c>
      <c r="D9" s="18" t="s">
        <v>21</v>
      </c>
      <c r="E9" s="19" t="s">
        <v>5</v>
      </c>
      <c r="F9" s="19" t="s">
        <v>6</v>
      </c>
      <c r="G9" s="19" t="s">
        <v>7</v>
      </c>
      <c r="H9" s="19" t="s">
        <v>4</v>
      </c>
      <c r="I9" s="19" t="s">
        <v>6</v>
      </c>
      <c r="J9" s="19" t="s">
        <v>7</v>
      </c>
      <c r="K9" s="19"/>
      <c r="L9" s="20" t="n">
        <f aca="false">IF(D9="","",COUNTIF(E9:K9,"A"))</f>
        <v>1</v>
      </c>
      <c r="M9" s="21" t="str">
        <f aca="false">IF(D9="","",IF(L9=0,"Aucun approbateur (A)",IF(L9&gt;1,"Plusieurs A — un seul autorisé",IF(COUNTIF(E9:K9,"R")=0,"Aucun réalisateur (R)",IF(COUNTA(E9:K9)=0,"Aucun rôle affecté","Conforme")))))</f>
        <v>Conforme</v>
      </c>
    </row>
    <row r="10" customFormat="false" ht="24.75" hidden="false" customHeight="true" outlineLevel="0" collapsed="false">
      <c r="B10" s="22" t="str">
        <f aca="false">IF(D10="","",TEXT(ROW()-8,"00"))</f>
        <v>02</v>
      </c>
      <c r="C10" s="23" t="s">
        <v>20</v>
      </c>
      <c r="D10" s="24" t="s">
        <v>22</v>
      </c>
      <c r="E10" s="25" t="s">
        <v>7</v>
      </c>
      <c r="F10" s="25" t="s">
        <v>6</v>
      </c>
      <c r="G10" s="25" t="s">
        <v>7</v>
      </c>
      <c r="H10" s="25" t="s">
        <v>4</v>
      </c>
      <c r="I10" s="25" t="s">
        <v>6</v>
      </c>
      <c r="J10" s="25"/>
      <c r="K10" s="25"/>
      <c r="L10" s="26" t="n">
        <f aca="false">IF(D10="","",COUNTIF(E10:K10,"A"))</f>
        <v>0</v>
      </c>
      <c r="M10" s="27" t="str">
        <f aca="false">IF(D10="","",IF(L10=0,"Aucun approbateur (A)",IF(L10&gt;1,"Plusieurs A — un seul autorisé",IF(COUNTIF(E10:K10,"R")=0,"Aucun réalisateur (R)",IF(COUNTA(E10:K10)=0,"Aucun rôle affecté","Conforme")))))</f>
        <v>Aucun approbateur (A)</v>
      </c>
    </row>
    <row r="11" customFormat="false" ht="24.75" hidden="false" customHeight="true" outlineLevel="0" collapsed="false">
      <c r="B11" s="16" t="str">
        <f aca="false">IF(D11="","",TEXT(ROW()-8,"00"))</f>
        <v>03</v>
      </c>
      <c r="C11" s="17" t="s">
        <v>23</v>
      </c>
      <c r="D11" s="18" t="s">
        <v>24</v>
      </c>
      <c r="E11" s="19" t="s">
        <v>7</v>
      </c>
      <c r="F11" s="19" t="s">
        <v>5</v>
      </c>
      <c r="G11" s="19" t="s">
        <v>4</v>
      </c>
      <c r="H11" s="19" t="s">
        <v>4</v>
      </c>
      <c r="I11" s="19" t="s">
        <v>7</v>
      </c>
      <c r="J11" s="19"/>
      <c r="K11" s="19" t="s">
        <v>7</v>
      </c>
      <c r="L11" s="20" t="n">
        <f aca="false">IF(D11="","",COUNTIF(E11:K11,"A"))</f>
        <v>1</v>
      </c>
      <c r="M11" s="21" t="str">
        <f aca="false">IF(D11="","",IF(L11=0,"Aucun approbateur (A)",IF(L11&gt;1,"Plusieurs A — un seul autorisé",IF(COUNTIF(E11:K11,"R")=0,"Aucun réalisateur (R)",IF(COUNTA(E11:K11)=0,"Aucun rôle affecté","Conforme")))))</f>
        <v>Conforme</v>
      </c>
    </row>
    <row r="12" customFormat="false" ht="24.75" hidden="false" customHeight="true" outlineLevel="0" collapsed="false">
      <c r="B12" s="22" t="str">
        <f aca="false">IF(D12="","",TEXT(ROW()-8,"00"))</f>
        <v>04</v>
      </c>
      <c r="C12" s="23" t="s">
        <v>23</v>
      </c>
      <c r="D12" s="24" t="s">
        <v>25</v>
      </c>
      <c r="E12" s="25" t="s">
        <v>7</v>
      </c>
      <c r="F12" s="25" t="s">
        <v>5</v>
      </c>
      <c r="G12" s="25" t="s">
        <v>4</v>
      </c>
      <c r="H12" s="25" t="s">
        <v>6</v>
      </c>
      <c r="I12" s="25"/>
      <c r="J12" s="25" t="s">
        <v>7</v>
      </c>
      <c r="K12" s="25"/>
      <c r="L12" s="26" t="n">
        <f aca="false">IF(D12="","",COUNTIF(E12:K12,"A"))</f>
        <v>1</v>
      </c>
      <c r="M12" s="27" t="str">
        <f aca="false">IF(D12="","",IF(L12=0,"Aucun approbateur (A)",IF(L12&gt;1,"Plusieurs A — un seul autorisé",IF(COUNTIF(E12:K12,"R")=0,"Aucun réalisateur (R)",IF(COUNTA(E12:K12)=0,"Aucun rôle affecté","Conforme")))))</f>
        <v>Conforme</v>
      </c>
    </row>
    <row r="13" customFormat="false" ht="24.75" hidden="false" customHeight="true" outlineLevel="0" collapsed="false">
      <c r="B13" s="16" t="str">
        <f aca="false">IF(D13="","",TEXT(ROW()-8,"00"))</f>
        <v>05</v>
      </c>
      <c r="C13" s="17" t="s">
        <v>23</v>
      </c>
      <c r="D13" s="18" t="s">
        <v>26</v>
      </c>
      <c r="E13" s="19" t="s">
        <v>5</v>
      </c>
      <c r="F13" s="19" t="s">
        <v>6</v>
      </c>
      <c r="G13" s="19" t="s">
        <v>7</v>
      </c>
      <c r="H13" s="19" t="s">
        <v>4</v>
      </c>
      <c r="I13" s="19" t="s">
        <v>6</v>
      </c>
      <c r="J13" s="19" t="s">
        <v>7</v>
      </c>
      <c r="K13" s="19"/>
      <c r="L13" s="20" t="n">
        <f aca="false">IF(D13="","",COUNTIF(E13:K13,"A"))</f>
        <v>1</v>
      </c>
      <c r="M13" s="21" t="str">
        <f aca="false">IF(D13="","",IF(L13=0,"Aucun approbateur (A)",IF(L13&gt;1,"Plusieurs A — un seul autorisé",IF(COUNTIF(E13:K13,"R")=0,"Aucun réalisateur (R)",IF(COUNTA(E13:K13)=0,"Aucun rôle affecté","Conforme")))))</f>
        <v>Conforme</v>
      </c>
    </row>
    <row r="14" customFormat="false" ht="24.75" hidden="false" customHeight="true" outlineLevel="0" collapsed="false">
      <c r="B14" s="22" t="str">
        <f aca="false">IF(D14="","",TEXT(ROW()-8,"00"))</f>
        <v>06</v>
      </c>
      <c r="C14" s="23" t="s">
        <v>27</v>
      </c>
      <c r="D14" s="24" t="s">
        <v>28</v>
      </c>
      <c r="E14" s="25" t="s">
        <v>7</v>
      </c>
      <c r="F14" s="25" t="s">
        <v>5</v>
      </c>
      <c r="G14" s="25" t="s">
        <v>4</v>
      </c>
      <c r="H14" s="25" t="s">
        <v>7</v>
      </c>
      <c r="I14" s="25"/>
      <c r="J14" s="25" t="s">
        <v>7</v>
      </c>
      <c r="K14" s="25" t="s">
        <v>6</v>
      </c>
      <c r="L14" s="26" t="n">
        <f aca="false">IF(D14="","",COUNTIF(E14:K14,"A"))</f>
        <v>1</v>
      </c>
      <c r="M14" s="27" t="str">
        <f aca="false">IF(D14="","",IF(L14=0,"Aucun approbateur (A)",IF(L14&gt;1,"Plusieurs A — un seul autorisé",IF(COUNTIF(E14:K14,"R")=0,"Aucun réalisateur (R)",IF(COUNTA(E14:K14)=0,"Aucun rôle affecté","Conforme")))))</f>
        <v>Conforme</v>
      </c>
    </row>
    <row r="15" customFormat="false" ht="24.75" hidden="false" customHeight="true" outlineLevel="0" collapsed="false">
      <c r="B15" s="16" t="str">
        <f aca="false">IF(D15="","",TEXT(ROW()-8,"00"))</f>
        <v>07</v>
      </c>
      <c r="C15" s="17" t="s">
        <v>27</v>
      </c>
      <c r="D15" s="18" t="s">
        <v>29</v>
      </c>
      <c r="E15" s="19" t="s">
        <v>7</v>
      </c>
      <c r="F15" s="19" t="s">
        <v>5</v>
      </c>
      <c r="G15" s="19" t="s">
        <v>6</v>
      </c>
      <c r="H15" s="19" t="s">
        <v>4</v>
      </c>
      <c r="I15" s="19" t="s">
        <v>6</v>
      </c>
      <c r="J15" s="19"/>
      <c r="K15" s="19"/>
      <c r="L15" s="20" t="n">
        <f aca="false">IF(D15="","",COUNTIF(E15:K15,"A"))</f>
        <v>1</v>
      </c>
      <c r="M15" s="21" t="str">
        <f aca="false">IF(D15="","",IF(L15=0,"Aucun approbateur (A)",IF(L15&gt;1,"Plusieurs A — un seul autorisé",IF(COUNTIF(E15:K15,"R")=0,"Aucun réalisateur (R)",IF(COUNTA(E15:K15)=0,"Aucun rôle affecté","Conforme")))))</f>
        <v>Conforme</v>
      </c>
    </row>
    <row r="16" customFormat="false" ht="24.75" hidden="false" customHeight="true" outlineLevel="0" collapsed="false">
      <c r="B16" s="22" t="str">
        <f aca="false">IF(D16="","",TEXT(ROW()-8,"00"))</f>
        <v>08</v>
      </c>
      <c r="C16" s="23" t="s">
        <v>30</v>
      </c>
      <c r="D16" s="24" t="s">
        <v>31</v>
      </c>
      <c r="E16" s="25" t="s">
        <v>7</v>
      </c>
      <c r="F16" s="25" t="s">
        <v>5</v>
      </c>
      <c r="G16" s="25" t="s">
        <v>4</v>
      </c>
      <c r="H16" s="25"/>
      <c r="I16" s="25"/>
      <c r="J16" s="25" t="s">
        <v>6</v>
      </c>
      <c r="K16" s="25" t="s">
        <v>6</v>
      </c>
      <c r="L16" s="26" t="n">
        <f aca="false">IF(D16="","",COUNTIF(E16:K16,"A"))</f>
        <v>1</v>
      </c>
      <c r="M16" s="27" t="str">
        <f aca="false">IF(D16="","",IF(L16=0,"Aucun approbateur (A)",IF(L16&gt;1,"Plusieurs A — un seul autorisé",IF(COUNTIF(E16:K16,"R")=0,"Aucun réalisateur (R)",IF(COUNTA(E16:K16)=0,"Aucun rôle affecté","Conforme")))))</f>
        <v>Conforme</v>
      </c>
    </row>
    <row r="17" customFormat="false" ht="24.75" hidden="false" customHeight="true" outlineLevel="0" collapsed="false">
      <c r="B17" s="16" t="str">
        <f aca="false">IF(D17="","",TEXT(ROW()-8,"00"))</f>
        <v>09</v>
      </c>
      <c r="C17" s="17" t="s">
        <v>30</v>
      </c>
      <c r="D17" s="18" t="s">
        <v>32</v>
      </c>
      <c r="E17" s="19" t="s">
        <v>7</v>
      </c>
      <c r="F17" s="19" t="s">
        <v>5</v>
      </c>
      <c r="G17" s="19" t="s">
        <v>4</v>
      </c>
      <c r="H17" s="19" t="s">
        <v>6</v>
      </c>
      <c r="I17" s="19"/>
      <c r="J17" s="19" t="s">
        <v>6</v>
      </c>
      <c r="K17" s="19"/>
      <c r="L17" s="20" t="n">
        <f aca="false">IF(D17="","",COUNTIF(E17:K17,"A"))</f>
        <v>1</v>
      </c>
      <c r="M17" s="21" t="str">
        <f aca="false">IF(D17="","",IF(L17=0,"Aucun approbateur (A)",IF(L17&gt;1,"Plusieurs A — un seul autorisé",IF(COUNTIF(E17:K17,"R")=0,"Aucun réalisateur (R)",IF(COUNTA(E17:K17)=0,"Aucun rôle affecté","Conforme")))))</f>
        <v>Conforme</v>
      </c>
    </row>
    <row r="18" customFormat="false" ht="24.75" hidden="false" customHeight="true" outlineLevel="0" collapsed="false">
      <c r="B18" s="22" t="str">
        <f aca="false">IF(D18="","",TEXT(ROW()-8,"00"))</f>
        <v>10</v>
      </c>
      <c r="C18" s="23" t="s">
        <v>30</v>
      </c>
      <c r="D18" s="24" t="s">
        <v>33</v>
      </c>
      <c r="E18" s="25" t="s">
        <v>6</v>
      </c>
      <c r="F18" s="25" t="s">
        <v>5</v>
      </c>
      <c r="G18" s="25" t="s">
        <v>6</v>
      </c>
      <c r="H18" s="25" t="s">
        <v>7</v>
      </c>
      <c r="I18" s="25" t="s">
        <v>7</v>
      </c>
      <c r="J18" s="25" t="s">
        <v>4</v>
      </c>
      <c r="K18" s="25" t="s">
        <v>7</v>
      </c>
      <c r="L18" s="26" t="n">
        <f aca="false">IF(D18="","",COUNTIF(E18:K18,"A"))</f>
        <v>1</v>
      </c>
      <c r="M18" s="27" t="str">
        <f aca="false">IF(D18="","",IF(L18=0,"Aucun approbateur (A)",IF(L18&gt;1,"Plusieurs A — un seul autorisé",IF(COUNTIF(E18:K18,"R")=0,"Aucun réalisateur (R)",IF(COUNTA(E18:K18)=0,"Aucun rôle affecté","Conforme")))))</f>
        <v>Conforme</v>
      </c>
    </row>
    <row r="19" customFormat="false" ht="24.75" hidden="false" customHeight="true" outlineLevel="0" collapsed="false">
      <c r="B19" s="16" t="str">
        <f aca="false">IF(D19="","",TEXT(ROW()-8,"00"))</f>
        <v>11</v>
      </c>
      <c r="C19" s="17" t="s">
        <v>30</v>
      </c>
      <c r="D19" s="18" t="s">
        <v>34</v>
      </c>
      <c r="E19" s="19" t="s">
        <v>5</v>
      </c>
      <c r="F19" s="19" t="s">
        <v>4</v>
      </c>
      <c r="G19" s="19" t="s">
        <v>7</v>
      </c>
      <c r="H19" s="19" t="s">
        <v>7</v>
      </c>
      <c r="I19" s="19" t="s">
        <v>6</v>
      </c>
      <c r="J19" s="19" t="s">
        <v>6</v>
      </c>
      <c r="K19" s="19" t="s">
        <v>7</v>
      </c>
      <c r="L19" s="20" t="n">
        <f aca="false">IF(D19="","",COUNTIF(E19:K19,"A"))</f>
        <v>1</v>
      </c>
      <c r="M19" s="21" t="str">
        <f aca="false">IF(D19="","",IF(L19=0,"Aucun approbateur (A)",IF(L19&gt;1,"Plusieurs A — un seul autorisé",IF(COUNTIF(E19:K19,"R")=0,"Aucun réalisateur (R)",IF(COUNTA(E19:K19)=0,"Aucun rôle affecté","Conforme")))))</f>
        <v>Conforme</v>
      </c>
    </row>
    <row r="20" customFormat="false" ht="24.75" hidden="false" customHeight="true" outlineLevel="0" collapsed="false">
      <c r="B20" s="22" t="str">
        <f aca="false">IF(D20="","",TEXT(ROW()-8,"00"))</f>
        <v>12</v>
      </c>
      <c r="C20" s="23" t="s">
        <v>35</v>
      </c>
      <c r="D20" s="24" t="s">
        <v>36</v>
      </c>
      <c r="E20" s="25" t="s">
        <v>7</v>
      </c>
      <c r="F20" s="25" t="s">
        <v>5</v>
      </c>
      <c r="G20" s="25" t="s">
        <v>4</v>
      </c>
      <c r="H20" s="25" t="s">
        <v>6</v>
      </c>
      <c r="I20" s="25"/>
      <c r="J20" s="25"/>
      <c r="K20" s="25"/>
      <c r="L20" s="26" t="n">
        <f aca="false">IF(D20="","",COUNTIF(E20:K20,"A"))</f>
        <v>1</v>
      </c>
      <c r="M20" s="27" t="str">
        <f aca="false">IF(D20="","",IF(L20=0,"Aucun approbateur (A)",IF(L20&gt;1,"Plusieurs A — un seul autorisé",IF(COUNTIF(E20:K20,"R")=0,"Aucun réalisateur (R)",IF(COUNTA(E20:K20)=0,"Aucun rôle affecté","Conforme")))))</f>
        <v>Conforme</v>
      </c>
    </row>
    <row r="21" customFormat="false" ht="24.75" hidden="false" customHeight="true" outlineLevel="0" collapsed="false">
      <c r="B21" s="16" t="str">
        <f aca="false">IF(D21="","",TEXT(ROW()-8,"00"))</f>
        <v/>
      </c>
      <c r="C21" s="17"/>
      <c r="D21" s="28"/>
      <c r="E21" s="29"/>
      <c r="F21" s="29"/>
      <c r="G21" s="29"/>
      <c r="H21" s="29"/>
      <c r="I21" s="29"/>
      <c r="J21" s="29"/>
      <c r="K21" s="29"/>
      <c r="L21" s="20" t="str">
        <f aca="false">IF(D21="","",COUNTIF(E21:K21,"A"))</f>
        <v/>
      </c>
      <c r="M21" s="21" t="str">
        <f aca="false">IF(D21="","",IF(L21=0,"Aucun approbateur (A)",IF(L21&gt;1,"Plusieurs A — un seul autorisé",IF(COUNTIF(E21:K21,"R")=0,"Aucun réalisateur (R)",IF(COUNTA(E21:K21)=0,"Aucun rôle affecté","Conforme")))))</f>
        <v/>
      </c>
    </row>
    <row r="22" customFormat="false" ht="24.75" hidden="false" customHeight="true" outlineLevel="0" collapsed="false">
      <c r="B22" s="22" t="str">
        <f aca="false">IF(D22="","",TEXT(ROW()-8,"00"))</f>
        <v/>
      </c>
      <c r="C22" s="23"/>
      <c r="D22" s="30"/>
      <c r="E22" s="29"/>
      <c r="F22" s="29"/>
      <c r="G22" s="29"/>
      <c r="H22" s="29"/>
      <c r="I22" s="29"/>
      <c r="J22" s="29"/>
      <c r="K22" s="29"/>
      <c r="L22" s="26" t="str">
        <f aca="false">IF(D22="","",COUNTIF(E22:K22,"A"))</f>
        <v/>
      </c>
      <c r="M22" s="27" t="str">
        <f aca="false">IF(D22="","",IF(L22=0,"Aucun approbateur (A)",IF(L22&gt;1,"Plusieurs A — un seul autorisé",IF(COUNTIF(E22:K22,"R")=0,"Aucun réalisateur (R)",IF(COUNTA(E22:K22)=0,"Aucun rôle affecté","Conforme")))))</f>
        <v/>
      </c>
    </row>
    <row r="23" customFormat="false" ht="24.75" hidden="false" customHeight="true" outlineLevel="0" collapsed="false">
      <c r="B23" s="16" t="str">
        <f aca="false">IF(D23="","",TEXT(ROW()-8,"00"))</f>
        <v/>
      </c>
      <c r="C23" s="17"/>
      <c r="D23" s="28"/>
      <c r="E23" s="29"/>
      <c r="F23" s="29"/>
      <c r="G23" s="29"/>
      <c r="H23" s="29"/>
      <c r="I23" s="29"/>
      <c r="J23" s="29"/>
      <c r="K23" s="29"/>
      <c r="L23" s="20" t="str">
        <f aca="false">IF(D23="","",COUNTIF(E23:K23,"A"))</f>
        <v/>
      </c>
      <c r="M23" s="21" t="str">
        <f aca="false">IF(D23="","",IF(L23=0,"Aucun approbateur (A)",IF(L23&gt;1,"Plusieurs A — un seul autorisé",IF(COUNTIF(E23:K23,"R")=0,"Aucun réalisateur (R)",IF(COUNTA(E23:K23)=0,"Aucun rôle affecté","Conforme")))))</f>
        <v/>
      </c>
    </row>
    <row r="24" customFormat="false" ht="24.75" hidden="false" customHeight="true" outlineLevel="0" collapsed="false">
      <c r="B24" s="22" t="str">
        <f aca="false">IF(D24="","",TEXT(ROW()-8,"00"))</f>
        <v/>
      </c>
      <c r="C24" s="23"/>
      <c r="D24" s="30"/>
      <c r="E24" s="29"/>
      <c r="F24" s="29"/>
      <c r="G24" s="29"/>
      <c r="H24" s="29"/>
      <c r="I24" s="29"/>
      <c r="J24" s="29"/>
      <c r="K24" s="29"/>
      <c r="L24" s="26" t="str">
        <f aca="false">IF(D24="","",COUNTIF(E24:K24,"A"))</f>
        <v/>
      </c>
      <c r="M24" s="27" t="str">
        <f aca="false">IF(D24="","",IF(L24=0,"Aucun approbateur (A)",IF(L24&gt;1,"Plusieurs A — un seul autorisé",IF(COUNTIF(E24:K24,"R")=0,"Aucun réalisateur (R)",IF(COUNTA(E24:K24)=0,"Aucun rôle affecté","Conforme")))))</f>
        <v/>
      </c>
    </row>
    <row r="25" customFormat="false" ht="24.75" hidden="false" customHeight="true" outlineLevel="0" collapsed="false">
      <c r="B25" s="16" t="str">
        <f aca="false">IF(D25="","",TEXT(ROW()-8,"00"))</f>
        <v/>
      </c>
      <c r="C25" s="17"/>
      <c r="D25" s="28"/>
      <c r="E25" s="29"/>
      <c r="F25" s="29"/>
      <c r="G25" s="29"/>
      <c r="H25" s="29"/>
      <c r="I25" s="29"/>
      <c r="J25" s="29"/>
      <c r="K25" s="29"/>
      <c r="L25" s="20" t="str">
        <f aca="false">IF(D25="","",COUNTIF(E25:K25,"A"))</f>
        <v/>
      </c>
      <c r="M25" s="21" t="str">
        <f aca="false">IF(D25="","",IF(L25=0,"Aucun approbateur (A)",IF(L25&gt;1,"Plusieurs A — un seul autorisé",IF(COUNTIF(E25:K25,"R")=0,"Aucun réalisateur (R)",IF(COUNTA(E25:K25)=0,"Aucun rôle affecté","Conforme")))))</f>
        <v/>
      </c>
    </row>
    <row r="26" customFormat="false" ht="24.75" hidden="false" customHeight="true" outlineLevel="0" collapsed="false">
      <c r="B26" s="22" t="str">
        <f aca="false">IF(D26="","",TEXT(ROW()-8,"00"))</f>
        <v/>
      </c>
      <c r="C26" s="23"/>
      <c r="D26" s="30"/>
      <c r="E26" s="29"/>
      <c r="F26" s="29"/>
      <c r="G26" s="29"/>
      <c r="H26" s="29"/>
      <c r="I26" s="29"/>
      <c r="J26" s="29"/>
      <c r="K26" s="29"/>
      <c r="L26" s="26" t="str">
        <f aca="false">IF(D26="","",COUNTIF(E26:K26,"A"))</f>
        <v/>
      </c>
      <c r="M26" s="27" t="str">
        <f aca="false">IF(D26="","",IF(L26=0,"Aucun approbateur (A)",IF(L26&gt;1,"Plusieurs A — un seul autorisé",IF(COUNTIF(E26:K26,"R")=0,"Aucun réalisateur (R)",IF(COUNTA(E26:K26)=0,"Aucun rôle affecté","Conforme")))))</f>
        <v/>
      </c>
    </row>
  </sheetData>
  <mergeCells count="5">
    <mergeCell ref="B2:M2"/>
    <mergeCell ref="B3:M3"/>
    <mergeCell ref="B4:M4"/>
    <mergeCell ref="B6:D6"/>
    <mergeCell ref="I6:M6"/>
  </mergeCells>
  <conditionalFormatting sqref="E9:K26">
    <cfRule type="cellIs" priority="2" operator="equal" aboveAverage="0" equalAverage="0" bottom="0" percent="0" rank="0" text="" dxfId="0">
      <formula>"R"</formula>
    </cfRule>
    <cfRule type="cellIs" priority="3" operator="equal" aboveAverage="0" equalAverage="0" bottom="0" percent="0" rank="0" text="" dxfId="1">
      <formula>"A"</formula>
    </cfRule>
    <cfRule type="cellIs" priority="4" operator="equal" aboveAverage="0" equalAverage="0" bottom="0" percent="0" rank="0" text="" dxfId="2">
      <formula>"C"</formula>
    </cfRule>
    <cfRule type="cellIs" priority="5" operator="equal" aboveAverage="0" equalAverage="0" bottom="0" percent="0" rank="0" text="" dxfId="3">
      <formula>"I"</formula>
    </cfRule>
  </conditionalFormatting>
  <conditionalFormatting sqref="M9:M26">
    <cfRule type="expression" priority="6" aboveAverage="0" equalAverage="0" bottom="0" percent="0" rank="0" text="" dxfId="4">
      <formula>M9="Conforme"</formula>
    </cfRule>
    <cfRule type="expression" priority="7" aboveAverage="0" equalAverage="0" bottom="0" percent="0" rank="0" text="" dxfId="5">
      <formula>AND(M9&lt;&gt;"",M9&lt;&gt;"Conforme")</formula>
    </cfRule>
  </conditionalFormatting>
  <conditionalFormatting sqref="L9:L26">
    <cfRule type="expression" priority="8" aboveAverage="0" equalAverage="0" bottom="0" percent="0" rank="0" text="" dxfId="6">
      <formula>AND(D9&lt;&gt;"",L9&lt;&gt;1)</formula>
    </cfRule>
  </conditionalFormatting>
  <dataValidations count="1">
    <dataValidation allowBlank="true" error="Valeurs autorisées : R, A, C ou I." errorStyle="stop" errorTitle="Rôle invalide" operator="between" prompt="R Réalisateur · A Approbateur · C Consulté · I Informé" promptTitle="Rôle RACI" showDropDown="false" showErrorMessage="true" showInputMessage="true" sqref="E9:K26" type="list">
      <formula1>"R,A,C,I"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43A40"/>
    <pageSetUpPr fitToPage="false"/>
  </sheetPr>
  <dimension ref="B2:J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2" min="2" style="0" width="24"/>
    <col collapsed="false" customWidth="true" hidden="false" outlineLevel="0" max="10" min="3" style="0" width="12.5"/>
  </cols>
  <sheetData>
    <row r="2" customFormat="false" ht="15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</row>
    <row r="3" customFormat="false" ht="31.5" hidden="false" customHeight="true" outlineLevel="0" collapsed="false">
      <c r="B3" s="2" t="s">
        <v>37</v>
      </c>
      <c r="C3" s="2"/>
      <c r="D3" s="2"/>
      <c r="E3" s="2"/>
      <c r="F3" s="2"/>
      <c r="G3" s="2"/>
      <c r="H3" s="2"/>
      <c r="I3" s="2"/>
      <c r="J3" s="2"/>
    </row>
    <row r="4" customFormat="false" ht="19.5" hidden="false" customHeight="true" outlineLevel="0" collapsed="false">
      <c r="B4" s="3" t="s">
        <v>38</v>
      </c>
      <c r="C4" s="3"/>
      <c r="D4" s="3"/>
      <c r="E4" s="3"/>
      <c r="F4" s="3"/>
      <c r="G4" s="3"/>
      <c r="H4" s="3"/>
      <c r="I4" s="3"/>
      <c r="J4" s="3"/>
    </row>
    <row r="5" customFormat="false" ht="3" hidden="false" customHeight="true" outlineLevel="0" collapsed="false">
      <c r="B5" s="4"/>
      <c r="C5" s="4"/>
      <c r="D5" s="4"/>
      <c r="E5" s="4"/>
      <c r="F5" s="4"/>
      <c r="G5" s="4"/>
      <c r="H5" s="4"/>
      <c r="I5" s="4"/>
      <c r="J5" s="4"/>
    </row>
    <row r="7" customFormat="false" ht="3" hidden="false" customHeight="true" outlineLevel="0" collapsed="false">
      <c r="B7" s="31"/>
      <c r="C7" s="31"/>
      <c r="D7" s="31"/>
      <c r="E7" s="31"/>
      <c r="F7" s="31"/>
      <c r="G7" s="31"/>
      <c r="H7" s="32"/>
      <c r="I7" s="32"/>
    </row>
    <row r="8" customFormat="false" ht="37.5" hidden="false" customHeight="true" outlineLevel="0" collapsed="false">
      <c r="B8" s="33" t="n">
        <f aca="false">COUNTA('Matrice RACI'!$D$9:$D$26)</f>
        <v>12</v>
      </c>
      <c r="C8" s="33"/>
      <c r="D8" s="33" t="s">
        <v>39</v>
      </c>
      <c r="E8" s="33"/>
      <c r="F8" s="33" t="n">
        <f aca="false">COUNTIF('Matrice RACI'!$M$9:$M$26,"Conforme")</f>
        <v>11</v>
      </c>
      <c r="G8" s="33"/>
      <c r="H8" s="34" t="n">
        <f aca="false">COUNTA('Matrice RACI'!$D$9:$D$26)-COUNTIF('Matrice RACI'!$M$9:$M$26,"Conforme")</f>
        <v>1</v>
      </c>
      <c r="I8" s="34"/>
    </row>
    <row r="9" customFormat="false" ht="24" hidden="false" customHeight="true" outlineLevel="0" collapsed="false">
      <c r="B9" s="35" t="s">
        <v>40</v>
      </c>
      <c r="C9" s="35"/>
      <c r="D9" s="35" t="s">
        <v>41</v>
      </c>
      <c r="E9" s="35"/>
      <c r="F9" s="35" t="s">
        <v>42</v>
      </c>
      <c r="G9" s="35"/>
      <c r="H9" s="35" t="s">
        <v>43</v>
      </c>
      <c r="I9" s="35"/>
    </row>
    <row r="11" customFormat="false" ht="30" hidden="false" customHeight="true" outlineLevel="0" collapsed="false">
      <c r="B11" s="36" t="str">
        <f aca="false">IF((COUNTA('Matrice RACI'!$D$9:$D$26)-COUNTIF('Matrice RACI'!$M$9:$M$26,"Conforme"))=0,"Matrice conforme — prête à être diffusée.","À corriger : "&amp;(COUNTA('Matrice RACI'!$D$9:$D$26)-COUNTIF('Matrice RACI'!$M$9:$M$26,"Conforme"))&amp;" ligne(s) non conforme(s) — voir la colonne Contrôle de cohérence.")</f>
        <v>À corriger : 1 ligne(s) non conforme(s) — voir la colonne Contrôle de cohérence.</v>
      </c>
      <c r="C11" s="36"/>
      <c r="D11" s="36"/>
      <c r="E11" s="36"/>
      <c r="F11" s="36"/>
      <c r="G11" s="36"/>
      <c r="H11" s="36"/>
      <c r="I11" s="36"/>
      <c r="J11" s="36"/>
    </row>
    <row r="13" customFormat="false" ht="24" hidden="false" customHeight="true" outlineLevel="0" collapsed="false">
      <c r="B13" s="37" t="s">
        <v>44</v>
      </c>
      <c r="C13" s="37"/>
      <c r="D13" s="37"/>
      <c r="E13" s="37"/>
      <c r="F13" s="37"/>
      <c r="G13" s="37"/>
      <c r="H13" s="37"/>
      <c r="I13" s="37" t="s">
        <v>45</v>
      </c>
      <c r="J13" s="37"/>
    </row>
    <row r="14" customFormat="false" ht="21.75" hidden="false" customHeight="true" outlineLevel="0" collapsed="false">
      <c r="B14" s="38" t="s">
        <v>46</v>
      </c>
      <c r="C14" s="39" t="s">
        <v>4</v>
      </c>
      <c r="D14" s="39" t="s">
        <v>5</v>
      </c>
      <c r="E14" s="39" t="s">
        <v>6</v>
      </c>
      <c r="F14" s="39" t="s">
        <v>7</v>
      </c>
      <c r="G14" s="39" t="s">
        <v>47</v>
      </c>
      <c r="H14" s="39" t="s">
        <v>48</v>
      </c>
      <c r="I14" s="38" t="s">
        <v>49</v>
      </c>
      <c r="J14" s="39" t="s">
        <v>50</v>
      </c>
    </row>
    <row r="15" customFormat="false" ht="21.75" hidden="false" customHeight="true" outlineLevel="0" collapsed="false">
      <c r="B15" s="40" t="str">
        <f aca="false">"Direction · "&amp;"M. Garreau"</f>
        <v>Direction · M. Garreau</v>
      </c>
      <c r="C15" s="41" t="n">
        <f aca="false">COUNTIF('Matrice RACI'!E$9:E$26,"R")</f>
        <v>0</v>
      </c>
      <c r="D15" s="41" t="n">
        <f aca="false">COUNTIF('Matrice RACI'!E$9:E$26,"A")</f>
        <v>3</v>
      </c>
      <c r="E15" s="41" t="n">
        <f aca="false">COUNTIF('Matrice RACI'!E$9:E$26,"C")</f>
        <v>1</v>
      </c>
      <c r="F15" s="41" t="n">
        <f aca="false">COUNTIF('Matrice RACI'!E$9:E$26,"I")</f>
        <v>8</v>
      </c>
      <c r="G15" s="42" t="n">
        <f aca="false">SUM(C15:F15)</f>
        <v>12</v>
      </c>
      <c r="H15" s="43" t="n">
        <f aca="false">IFERROR(G15/COUNTA('Matrice RACI'!$D$9:$D$26),0)</f>
        <v>1</v>
      </c>
      <c r="I15" s="44" t="s">
        <v>51</v>
      </c>
      <c r="J15" s="42" t="n">
        <f aca="false">COUNTIF('Matrice RACI'!$E$9:$K$26,"R")</f>
        <v>13</v>
      </c>
    </row>
    <row r="16" customFormat="false" ht="21.75" hidden="false" customHeight="true" outlineLevel="0" collapsed="false">
      <c r="B16" s="45" t="str">
        <f aca="false">"Resp. comptable · "&amp;"Mme Oliveira"</f>
        <v>Resp. comptable · Mme Oliveira</v>
      </c>
      <c r="C16" s="46" t="n">
        <f aca="false">COUNTIF('Matrice RACI'!F$9:F$26,"R")</f>
        <v>1</v>
      </c>
      <c r="D16" s="46" t="n">
        <f aca="false">COUNTIF('Matrice RACI'!F$9:F$26,"A")</f>
        <v>8</v>
      </c>
      <c r="E16" s="46" t="n">
        <f aca="false">COUNTIF('Matrice RACI'!F$9:F$26,"C")</f>
        <v>3</v>
      </c>
      <c r="F16" s="46" t="n">
        <f aca="false">COUNTIF('Matrice RACI'!F$9:F$26,"I")</f>
        <v>0</v>
      </c>
      <c r="G16" s="47" t="n">
        <f aca="false">SUM(C16:F16)</f>
        <v>12</v>
      </c>
      <c r="H16" s="48" t="n">
        <f aca="false">IFERROR(G16/COUNTA('Matrice RACI'!$D$9:$D$26),0)</f>
        <v>1</v>
      </c>
      <c r="I16" s="49" t="s">
        <v>52</v>
      </c>
      <c r="J16" s="47" t="n">
        <f aca="false">COUNTIF('Matrice RACI'!$E$9:$K$26,"A")</f>
        <v>11</v>
      </c>
    </row>
    <row r="17" customFormat="false" ht="21.75" hidden="false" customHeight="true" outlineLevel="0" collapsed="false">
      <c r="B17" s="40" t="str">
        <f aca="false">"Comptable · "&amp;"M. Trân"</f>
        <v>Comptable · M. Trân</v>
      </c>
      <c r="C17" s="41" t="n">
        <f aca="false">COUNTIF('Matrice RACI'!G$9:G$26,"R")</f>
        <v>6</v>
      </c>
      <c r="D17" s="41" t="n">
        <f aca="false">COUNTIF('Matrice RACI'!G$9:G$26,"A")</f>
        <v>0</v>
      </c>
      <c r="E17" s="41" t="n">
        <f aca="false">COUNTIF('Matrice RACI'!G$9:G$26,"C")</f>
        <v>2</v>
      </c>
      <c r="F17" s="41" t="n">
        <f aca="false">COUNTIF('Matrice RACI'!G$9:G$26,"I")</f>
        <v>4</v>
      </c>
      <c r="G17" s="42" t="n">
        <f aca="false">SUM(C17:F17)</f>
        <v>12</v>
      </c>
      <c r="H17" s="43" t="n">
        <f aca="false">IFERROR(G17/COUNTA('Matrice RACI'!$D$9:$D$26),0)</f>
        <v>1</v>
      </c>
      <c r="I17" s="44" t="s">
        <v>53</v>
      </c>
      <c r="J17" s="42" t="n">
        <f aca="false">COUNTIF('Matrice RACI'!$E$9:$K$26,"C")</f>
        <v>19</v>
      </c>
    </row>
    <row r="18" customFormat="false" ht="21.75" hidden="false" customHeight="true" outlineLevel="0" collapsed="false">
      <c r="B18" s="45" t="str">
        <f aca="false">"ADV / Facturation · "&amp;"Mme Leconte"</f>
        <v>ADV / Facturation · Mme Leconte</v>
      </c>
      <c r="C18" s="46" t="n">
        <f aca="false">COUNTIF('Matrice RACI'!H$9:H$26,"R")</f>
        <v>5</v>
      </c>
      <c r="D18" s="46" t="n">
        <f aca="false">COUNTIF('Matrice RACI'!H$9:H$26,"A")</f>
        <v>0</v>
      </c>
      <c r="E18" s="46" t="n">
        <f aca="false">COUNTIF('Matrice RACI'!H$9:H$26,"C")</f>
        <v>3</v>
      </c>
      <c r="F18" s="46" t="n">
        <f aca="false">COUNTIF('Matrice RACI'!H$9:H$26,"I")</f>
        <v>3</v>
      </c>
      <c r="G18" s="47" t="n">
        <f aca="false">SUM(C18:F18)</f>
        <v>11</v>
      </c>
      <c r="H18" s="48" t="n">
        <f aca="false">IFERROR(G18/COUNTA('Matrice RACI'!$D$9:$D$26),0)</f>
        <v>0.916666666666667</v>
      </c>
      <c r="I18" s="49" t="s">
        <v>54</v>
      </c>
      <c r="J18" s="47" t="n">
        <f aca="false">COUNTIF('Matrice RACI'!$E$9:$K$26,"I")</f>
        <v>24</v>
      </c>
    </row>
    <row r="19" customFormat="false" ht="21" hidden="false" customHeight="true" outlineLevel="0" collapsed="false">
      <c r="B19" s="40" t="str">
        <f aca="false">"Commercial · "&amp;"M. Bianchi"</f>
        <v>Commercial · M. Bianchi</v>
      </c>
      <c r="C19" s="41" t="n">
        <f aca="false">COUNTIF('Matrice RACI'!I$9:I$26,"R")</f>
        <v>0</v>
      </c>
      <c r="D19" s="41" t="n">
        <f aca="false">COUNTIF('Matrice RACI'!I$9:I$26,"A")</f>
        <v>0</v>
      </c>
      <c r="E19" s="41" t="n">
        <f aca="false">COUNTIF('Matrice RACI'!I$9:I$26,"C")</f>
        <v>5</v>
      </c>
      <c r="F19" s="41" t="n">
        <f aca="false">COUNTIF('Matrice RACI'!I$9:I$26,"I")</f>
        <v>2</v>
      </c>
      <c r="G19" s="42" t="n">
        <f aca="false">SUM(C19:F19)</f>
        <v>7</v>
      </c>
      <c r="H19" s="43" t="n">
        <f aca="false">IFERROR(G19/COUNTA('Matrice RACI'!$D$9:$D$26),0)</f>
        <v>0.583333333333333</v>
      </c>
    </row>
    <row r="20" customFormat="false" ht="21" hidden="false" customHeight="true" outlineLevel="0" collapsed="false">
      <c r="B20" s="45" t="str">
        <f aca="false">"Contrôle gestion · "&amp;"Mme Aubert"</f>
        <v>Contrôle gestion · Mme Aubert</v>
      </c>
      <c r="C20" s="46" t="n">
        <f aca="false">COUNTIF('Matrice RACI'!J$9:J$26,"R")</f>
        <v>1</v>
      </c>
      <c r="D20" s="46" t="n">
        <f aca="false">COUNTIF('Matrice RACI'!J$9:J$26,"A")</f>
        <v>0</v>
      </c>
      <c r="E20" s="46" t="n">
        <f aca="false">COUNTIF('Matrice RACI'!J$9:J$26,"C")</f>
        <v>3</v>
      </c>
      <c r="F20" s="46" t="n">
        <f aca="false">COUNTIF('Matrice RACI'!J$9:J$26,"I")</f>
        <v>4</v>
      </c>
      <c r="G20" s="47" t="n">
        <f aca="false">SUM(C20:F20)</f>
        <v>8</v>
      </c>
      <c r="H20" s="48" t="n">
        <f aca="false">IFERROR(G20/COUNTA('Matrice RACI'!$D$9:$D$26),0)</f>
        <v>0.666666666666667</v>
      </c>
    </row>
    <row r="21" customFormat="false" ht="21" hidden="false" customHeight="true" outlineLevel="0" collapsed="false">
      <c r="B21" s="40" t="str">
        <f aca="false">"Trésorerie · "&amp;"M. Sissoko"</f>
        <v>Trésorerie · M. Sissoko</v>
      </c>
      <c r="C21" s="41" t="n">
        <f aca="false">COUNTIF('Matrice RACI'!K$9:K$26,"R")</f>
        <v>0</v>
      </c>
      <c r="D21" s="41" t="n">
        <f aca="false">COUNTIF('Matrice RACI'!K$9:K$26,"A")</f>
        <v>0</v>
      </c>
      <c r="E21" s="41" t="n">
        <f aca="false">COUNTIF('Matrice RACI'!K$9:K$26,"C")</f>
        <v>2</v>
      </c>
      <c r="F21" s="41" t="n">
        <f aca="false">COUNTIF('Matrice RACI'!K$9:K$26,"I")</f>
        <v>3</v>
      </c>
      <c r="G21" s="42" t="n">
        <f aca="false">SUM(C21:F21)</f>
        <v>5</v>
      </c>
      <c r="H21" s="43" t="n">
        <f aca="false">IFERROR(G21/COUNTA('Matrice RACI'!$D$9:$D$26),0)</f>
        <v>0.416666666666667</v>
      </c>
    </row>
    <row r="22" customFormat="false" ht="21.75" hidden="false" customHeight="true" outlineLevel="0" collapsed="false">
      <c r="B22" s="50" t="s">
        <v>47</v>
      </c>
      <c r="C22" s="51" t="n">
        <f aca="false">SUM(C15:C21)</f>
        <v>13</v>
      </c>
      <c r="D22" s="51" t="n">
        <f aca="false">SUM(D15:D21)</f>
        <v>11</v>
      </c>
      <c r="E22" s="51" t="n">
        <f aca="false">SUM(E15:E21)</f>
        <v>19</v>
      </c>
      <c r="F22" s="51" t="n">
        <f aca="false">SUM(F15:F21)</f>
        <v>24</v>
      </c>
      <c r="G22" s="51" t="n">
        <f aca="false">SUM(G15:G21)</f>
        <v>67</v>
      </c>
      <c r="H22" s="52"/>
    </row>
  </sheetData>
  <mergeCells count="18">
    <mergeCell ref="B2:J2"/>
    <mergeCell ref="B3:J3"/>
    <mergeCell ref="B4:J4"/>
    <mergeCell ref="B7:C7"/>
    <mergeCell ref="D7:E7"/>
    <mergeCell ref="F7:G7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B11:J11"/>
    <mergeCell ref="B13:H13"/>
    <mergeCell ref="I13:J13"/>
  </mergeCells>
  <conditionalFormatting sqref="B11:J11">
    <cfRule type="expression" priority="2" aboveAverage="0" equalAverage="0" bottom="0" percent="0" rank="0" text="" dxfId="7">
      <formula>(COUNTA('Matrice RACI'!$D$9:$D$26)-COUNTIF('Matrice RACI'!$M$9:$M$26,"Conforme"))=0</formula>
    </cfRule>
    <cfRule type="expression" priority="3" aboveAverage="0" equalAverage="0" bottom="0" percent="0" rank="0" text="" dxfId="8">
      <formula>(COUNTA('Matrice RACI'!$D$9:$D$26)-COUNTIF('Matrice RACI'!$M$9:$M$26,"Conforme"))&gt;0</formula>
    </cfRule>
  </conditionalFormatting>
  <conditionalFormatting sqref="G15:G21">
    <cfRule type="dataBar" priority="4">
      <dataBar showValue="1" minLength="10" maxLength="90">
        <cfvo type="num" val="0"/>
        <cfvo type="max" val="0"/>
        <color rgb="FF1F7A5C"/>
      </dataBar>
      <extLst>
        <ext xmlns:x14="http://schemas.microsoft.com/office/spreadsheetml/2009/9/main" uri="{B025F937-C7B1-47D3-B67F-A62EFF666E3E}">
          <x14:id>{67707CC5-98B1-4B42-A057-3BE5F042C48E}</x14:id>
        </ext>
      </extLst>
    </cfRule>
  </conditionalFormatting>
  <conditionalFormatting sqref="D15:D21">
    <cfRule type="cellIs" priority="5" operator="greaterThan" aboveAverage="0" equalAverage="0" bottom="0" percent="0" rank="0" text="" dxfId="9">
      <formula>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7707CC5-98B1-4B42-A057-3BE5F042C48E}">
            <x14:dataBar minLength="10" maxLength="90" axisPosition="none" gradient="true">
              <x14:cfvo type="num">
                <xm:f>0</xm:f>
              </x14:cfvo>
              <x14:cfvo type="max"/>
              <x14:negativeFillColor rgb="FF1F7A5C"/>
              <x14:axisColor rgb="FF000000"/>
            </x14:dataBar>
          </x14:cfRule>
          <xm:sqref>G15:G21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55E66"/>
    <pageSetUpPr fitToPage="false"/>
  </sheetPr>
  <dimension ref="B2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2" min="2" style="0" width="5"/>
    <col collapsed="false" customWidth="true" hidden="false" outlineLevel="0" max="3" min="3" style="0" width="24"/>
    <col collapsed="false" customWidth="true" hidden="false" outlineLevel="0" max="4" min="4" style="0" width="22"/>
    <col collapsed="false" customWidth="true" hidden="false" outlineLevel="0" max="5" min="5" style="0" width="34"/>
  </cols>
  <sheetData>
    <row r="2" customFormat="false" ht="15.75" hidden="false" customHeight="true" outlineLevel="0" collapsed="false">
      <c r="B2" s="1" t="s">
        <v>0</v>
      </c>
      <c r="C2" s="1"/>
      <c r="D2" s="1"/>
      <c r="E2" s="1"/>
    </row>
    <row r="3" customFormat="false" ht="31.5" hidden="false" customHeight="true" outlineLevel="0" collapsed="false">
      <c r="B3" s="2" t="s">
        <v>55</v>
      </c>
      <c r="C3" s="2"/>
      <c r="D3" s="2"/>
      <c r="E3" s="2"/>
    </row>
    <row r="4" customFormat="false" ht="19.5" hidden="false" customHeight="true" outlineLevel="0" collapsed="false">
      <c r="B4" s="3" t="s">
        <v>56</v>
      </c>
      <c r="C4" s="3"/>
      <c r="D4" s="3"/>
      <c r="E4" s="3"/>
    </row>
    <row r="5" customFormat="false" ht="3" hidden="false" customHeight="true" outlineLevel="0" collapsed="false">
      <c r="B5" s="4"/>
      <c r="C5" s="4"/>
      <c r="D5" s="4"/>
      <c r="E5" s="4"/>
    </row>
    <row r="7" customFormat="false" ht="24" hidden="false" customHeight="true" outlineLevel="0" collapsed="false">
      <c r="B7" s="37" t="s">
        <v>57</v>
      </c>
      <c r="C7" s="37"/>
      <c r="D7" s="37"/>
      <c r="E7" s="37"/>
    </row>
    <row r="8" customFormat="false" ht="24" hidden="false" customHeight="true" outlineLevel="0" collapsed="false">
      <c r="B8" s="53" t="s">
        <v>9</v>
      </c>
      <c r="C8" s="54" t="s">
        <v>58</v>
      </c>
      <c r="D8" s="54" t="s">
        <v>59</v>
      </c>
      <c r="E8" s="54" t="s">
        <v>60</v>
      </c>
    </row>
    <row r="9" customFormat="false" ht="25.5" hidden="false" customHeight="true" outlineLevel="0" collapsed="false">
      <c r="B9" s="55" t="n">
        <v>1</v>
      </c>
      <c r="C9" s="56" t="s">
        <v>61</v>
      </c>
      <c r="D9" s="57" t="s">
        <v>62</v>
      </c>
      <c r="E9" s="58" t="s">
        <v>63</v>
      </c>
    </row>
    <row r="10" customFormat="false" ht="25.5" hidden="false" customHeight="true" outlineLevel="0" collapsed="false">
      <c r="B10" s="59" t="n">
        <v>2</v>
      </c>
      <c r="C10" s="60" t="s">
        <v>64</v>
      </c>
      <c r="D10" s="61" t="s">
        <v>65</v>
      </c>
      <c r="E10" s="62" t="s">
        <v>66</v>
      </c>
    </row>
    <row r="11" customFormat="false" ht="25.5" hidden="false" customHeight="true" outlineLevel="0" collapsed="false">
      <c r="B11" s="55" t="n">
        <v>3</v>
      </c>
      <c r="C11" s="56" t="s">
        <v>67</v>
      </c>
      <c r="D11" s="57" t="s">
        <v>68</v>
      </c>
      <c r="E11" s="58" t="s">
        <v>69</v>
      </c>
    </row>
    <row r="12" customFormat="false" ht="25.5" hidden="false" customHeight="true" outlineLevel="0" collapsed="false">
      <c r="B12" s="59" t="n">
        <v>4</v>
      </c>
      <c r="C12" s="60" t="s">
        <v>70</v>
      </c>
      <c r="D12" s="61" t="s">
        <v>71</v>
      </c>
      <c r="E12" s="62" t="s">
        <v>72</v>
      </c>
    </row>
    <row r="13" customFormat="false" ht="25.5" hidden="false" customHeight="true" outlineLevel="0" collapsed="false">
      <c r="B13" s="55" t="n">
        <v>5</v>
      </c>
      <c r="C13" s="56" t="s">
        <v>73</v>
      </c>
      <c r="D13" s="57" t="s">
        <v>74</v>
      </c>
      <c r="E13" s="58" t="s">
        <v>75</v>
      </c>
    </row>
    <row r="14" customFormat="false" ht="25.5" hidden="false" customHeight="true" outlineLevel="0" collapsed="false">
      <c r="B14" s="59" t="n">
        <v>6</v>
      </c>
      <c r="C14" s="60" t="s">
        <v>76</v>
      </c>
      <c r="D14" s="61" t="s">
        <v>77</v>
      </c>
      <c r="E14" s="62" t="s">
        <v>78</v>
      </c>
    </row>
    <row r="15" customFormat="false" ht="25.5" hidden="false" customHeight="true" outlineLevel="0" collapsed="false">
      <c r="B15" s="55" t="n">
        <v>7</v>
      </c>
      <c r="C15" s="56" t="s">
        <v>79</v>
      </c>
      <c r="D15" s="57" t="s">
        <v>80</v>
      </c>
      <c r="E15" s="58" t="s">
        <v>81</v>
      </c>
    </row>
    <row r="17" customFormat="false" ht="30" hidden="false" customHeight="true" outlineLevel="0" collapsed="false">
      <c r="B17" s="63" t="s">
        <v>82</v>
      </c>
      <c r="C17" s="63"/>
      <c r="D17" s="63"/>
      <c r="E17" s="63"/>
    </row>
  </sheetData>
  <mergeCells count="5">
    <mergeCell ref="B2:E2"/>
    <mergeCell ref="B3:E3"/>
    <mergeCell ref="B4:E4"/>
    <mergeCell ref="B7:E7"/>
    <mergeCell ref="B17:E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939B"/>
    <pageSetUpPr fitToPage="false"/>
  </sheetPr>
  <dimension ref="B2:G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2" min="2" style="0" width="6"/>
    <col collapsed="false" customWidth="true" hidden="false" outlineLevel="0" max="3" min="3" style="0" width="22"/>
    <col collapsed="false" customWidth="true" hidden="false" outlineLevel="0" max="7" min="4" style="0" width="15"/>
  </cols>
  <sheetData>
    <row r="2" customFormat="false" ht="15.75" hidden="false" customHeight="true" outlineLevel="0" collapsed="false">
      <c r="B2" s="1" t="s">
        <v>0</v>
      </c>
      <c r="C2" s="1"/>
      <c r="D2" s="1"/>
      <c r="E2" s="1"/>
      <c r="F2" s="1"/>
      <c r="G2" s="1"/>
    </row>
    <row r="3" customFormat="false" ht="31.5" hidden="false" customHeight="true" outlineLevel="0" collapsed="false">
      <c r="B3" s="2" t="s">
        <v>83</v>
      </c>
      <c r="C3" s="2"/>
      <c r="D3" s="2"/>
      <c r="E3" s="2"/>
      <c r="F3" s="2"/>
      <c r="G3" s="2"/>
    </row>
    <row r="4" customFormat="false" ht="19.5" hidden="false" customHeight="true" outlineLevel="0" collapsed="false">
      <c r="B4" s="3" t="s">
        <v>84</v>
      </c>
      <c r="C4" s="3"/>
      <c r="D4" s="3"/>
      <c r="E4" s="3"/>
      <c r="F4" s="3"/>
      <c r="G4" s="3"/>
    </row>
    <row r="5" customFormat="false" ht="3" hidden="false" customHeight="true" outlineLevel="0" collapsed="false">
      <c r="B5" s="4"/>
      <c r="C5" s="4"/>
      <c r="D5" s="4"/>
      <c r="E5" s="4"/>
      <c r="F5" s="4"/>
      <c r="G5" s="4"/>
    </row>
    <row r="7" customFormat="false" ht="24" hidden="false" customHeight="true" outlineLevel="0" collapsed="false">
      <c r="B7" s="37" t="s">
        <v>85</v>
      </c>
      <c r="C7" s="37"/>
      <c r="D7" s="37"/>
      <c r="E7" s="37"/>
      <c r="F7" s="37"/>
      <c r="G7" s="37"/>
    </row>
    <row r="8" customFormat="false" ht="24" hidden="false" customHeight="true" outlineLevel="0" collapsed="false">
      <c r="B8" s="64" t="s">
        <v>86</v>
      </c>
      <c r="C8" s="64"/>
      <c r="D8" s="64"/>
      <c r="E8" s="64"/>
      <c r="F8" s="64"/>
      <c r="G8" s="64"/>
    </row>
    <row r="9" customFormat="false" ht="24" hidden="false" customHeight="true" outlineLevel="0" collapsed="false">
      <c r="B9" s="64"/>
      <c r="C9" s="64"/>
      <c r="D9" s="64"/>
      <c r="E9" s="64"/>
      <c r="F9" s="64"/>
      <c r="G9" s="64"/>
    </row>
    <row r="11" customFormat="false" ht="24" hidden="false" customHeight="true" outlineLevel="0" collapsed="false">
      <c r="B11" s="37" t="s">
        <v>87</v>
      </c>
      <c r="C11" s="37"/>
      <c r="D11" s="37"/>
      <c r="E11" s="37"/>
      <c r="F11" s="37"/>
      <c r="G11" s="37"/>
    </row>
    <row r="12" customFormat="false" ht="25.5" hidden="false" customHeight="true" outlineLevel="0" collapsed="false">
      <c r="B12" s="65" t="s">
        <v>4</v>
      </c>
      <c r="C12" s="66" t="s">
        <v>88</v>
      </c>
      <c r="D12" s="67" t="s">
        <v>89</v>
      </c>
      <c r="E12" s="67"/>
      <c r="F12" s="67"/>
      <c r="G12" s="67"/>
    </row>
    <row r="13" customFormat="false" ht="25.5" hidden="false" customHeight="true" outlineLevel="0" collapsed="false">
      <c r="B13" s="68" t="s">
        <v>5</v>
      </c>
      <c r="C13" s="66" t="s">
        <v>90</v>
      </c>
      <c r="D13" s="67" t="s">
        <v>91</v>
      </c>
      <c r="E13" s="67"/>
      <c r="F13" s="67"/>
      <c r="G13" s="67"/>
    </row>
    <row r="14" customFormat="false" ht="25.5" hidden="false" customHeight="true" outlineLevel="0" collapsed="false">
      <c r="B14" s="69" t="s">
        <v>6</v>
      </c>
      <c r="C14" s="66" t="s">
        <v>92</v>
      </c>
      <c r="D14" s="67" t="s">
        <v>93</v>
      </c>
      <c r="E14" s="67"/>
      <c r="F14" s="67"/>
      <c r="G14" s="67"/>
    </row>
    <row r="15" customFormat="false" ht="25.5" hidden="false" customHeight="true" outlineLevel="0" collapsed="false">
      <c r="B15" s="70" t="s">
        <v>7</v>
      </c>
      <c r="C15" s="66" t="s">
        <v>94</v>
      </c>
      <c r="D15" s="67" t="s">
        <v>95</v>
      </c>
      <c r="E15" s="67"/>
      <c r="F15" s="67"/>
      <c r="G15" s="67"/>
    </row>
    <row r="17" customFormat="false" ht="24" hidden="false" customHeight="true" outlineLevel="0" collapsed="false">
      <c r="B17" s="37" t="s">
        <v>96</v>
      </c>
      <c r="C17" s="37"/>
      <c r="D17" s="37"/>
      <c r="E17" s="37"/>
      <c r="F17" s="37"/>
      <c r="G17" s="37"/>
    </row>
    <row r="18" customFormat="false" ht="31.5" hidden="false" customHeight="true" outlineLevel="0" collapsed="false">
      <c r="B18" s="71" t="s">
        <v>1</v>
      </c>
      <c r="C18" s="72" t="s">
        <v>97</v>
      </c>
      <c r="D18" s="72"/>
      <c r="E18" s="72"/>
      <c r="F18" s="72"/>
      <c r="G18" s="72"/>
    </row>
    <row r="19" customFormat="false" ht="31.5" hidden="false" customHeight="true" outlineLevel="0" collapsed="false">
      <c r="B19" s="71" t="s">
        <v>98</v>
      </c>
      <c r="C19" s="72" t="s">
        <v>99</v>
      </c>
      <c r="D19" s="72"/>
      <c r="E19" s="72"/>
      <c r="F19" s="72"/>
      <c r="G19" s="72"/>
    </row>
    <row r="20" customFormat="false" ht="31.5" hidden="false" customHeight="true" outlineLevel="0" collapsed="false">
      <c r="B20" s="71" t="s">
        <v>55</v>
      </c>
      <c r="C20" s="72" t="s">
        <v>100</v>
      </c>
      <c r="D20" s="72"/>
      <c r="E20" s="72"/>
      <c r="F20" s="72"/>
      <c r="G20" s="72"/>
    </row>
    <row r="21" customFormat="false" ht="31.5" hidden="false" customHeight="true" outlineLevel="0" collapsed="false">
      <c r="B21" s="71" t="s">
        <v>101</v>
      </c>
      <c r="C21" s="72" t="s">
        <v>102</v>
      </c>
      <c r="D21" s="72"/>
      <c r="E21" s="72"/>
      <c r="F21" s="72"/>
      <c r="G21" s="72"/>
    </row>
    <row r="23" customFormat="false" ht="24" hidden="false" customHeight="true" outlineLevel="0" collapsed="false">
      <c r="B23" s="37" t="s">
        <v>103</v>
      </c>
      <c r="C23" s="37"/>
      <c r="D23" s="37"/>
      <c r="E23" s="37"/>
      <c r="F23" s="37"/>
      <c r="G23" s="37"/>
    </row>
    <row r="24" customFormat="false" ht="24" hidden="false" customHeight="true" outlineLevel="0" collapsed="false">
      <c r="B24" s="73" t="s">
        <v>104</v>
      </c>
      <c r="C24" s="64" t="s">
        <v>105</v>
      </c>
      <c r="D24" s="64"/>
      <c r="E24" s="64"/>
      <c r="F24" s="64"/>
      <c r="G24" s="64"/>
    </row>
    <row r="25" customFormat="false" ht="24" hidden="false" customHeight="true" outlineLevel="0" collapsed="false">
      <c r="B25" s="73" t="s">
        <v>104</v>
      </c>
      <c r="C25" s="64" t="s">
        <v>106</v>
      </c>
      <c r="D25" s="64"/>
      <c r="E25" s="64"/>
      <c r="F25" s="64"/>
      <c r="G25" s="64"/>
    </row>
    <row r="26" customFormat="false" ht="24" hidden="false" customHeight="true" outlineLevel="0" collapsed="false">
      <c r="B26" s="73" t="s">
        <v>104</v>
      </c>
      <c r="C26" s="64" t="s">
        <v>107</v>
      </c>
      <c r="D26" s="64"/>
      <c r="E26" s="64"/>
      <c r="F26" s="64"/>
      <c r="G26" s="64"/>
    </row>
    <row r="27" customFormat="false" ht="24" hidden="false" customHeight="true" outlineLevel="0" collapsed="false">
      <c r="B27" s="73" t="s">
        <v>104</v>
      </c>
      <c r="C27" s="64" t="s">
        <v>108</v>
      </c>
      <c r="D27" s="64"/>
      <c r="E27" s="64"/>
      <c r="F27" s="64"/>
      <c r="G27" s="64"/>
    </row>
    <row r="28" customFormat="false" ht="24" hidden="false" customHeight="true" outlineLevel="0" collapsed="false">
      <c r="B28" s="73" t="s">
        <v>104</v>
      </c>
      <c r="C28" s="64" t="s">
        <v>109</v>
      </c>
      <c r="D28" s="64"/>
      <c r="E28" s="64"/>
      <c r="F28" s="64"/>
      <c r="G28" s="64"/>
    </row>
    <row r="30" customFormat="false" ht="24" hidden="false" customHeight="true" outlineLevel="0" collapsed="false">
      <c r="B30" s="74" t="s">
        <v>110</v>
      </c>
      <c r="C30" s="74"/>
      <c r="D30" s="74"/>
      <c r="E30" s="74"/>
      <c r="F30" s="74"/>
      <c r="G30" s="74"/>
    </row>
  </sheetData>
  <mergeCells count="22">
    <mergeCell ref="B2:G2"/>
    <mergeCell ref="B3:G3"/>
    <mergeCell ref="B4:G4"/>
    <mergeCell ref="B7:G7"/>
    <mergeCell ref="B8:G9"/>
    <mergeCell ref="B11:G11"/>
    <mergeCell ref="D12:G12"/>
    <mergeCell ref="D13:G13"/>
    <mergeCell ref="D14:G14"/>
    <mergeCell ref="D15:G15"/>
    <mergeCell ref="B17:G17"/>
    <mergeCell ref="C18:G18"/>
    <mergeCell ref="C19:G19"/>
    <mergeCell ref="C20:G20"/>
    <mergeCell ref="C21:G21"/>
    <mergeCell ref="B23:G23"/>
    <mergeCell ref="C24:G24"/>
    <mergeCell ref="C25:G25"/>
    <mergeCell ref="C26:G26"/>
    <mergeCell ref="C27:G27"/>
    <mergeCell ref="C28:G28"/>
    <mergeCell ref="B30:G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2026-09-26T11:05:46Z</dcterms:created>
  <dc:creator>openpyxl</dc:creator>
  <dc:description/>
  <dc:language>en-US</dc:language>
  <cp:lastModifiedBy/>
  <dcterms:modified xsi:type="dcterms:W3CDTF">2026-09-26T11:05:48Z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