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8D7A337F-FEE5-4936-A803-16AE8D09CD79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Suivi candidatures" sheetId="1" r:id="rId1"/>
    <sheet name="Tableau de bord" sheetId="2" r:id="rId2"/>
    <sheet name="Préparation entretiens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1" i="2" l="1"/>
  <c r="H40" i="2"/>
  <c r="H39" i="2"/>
  <c r="H27" i="2"/>
  <c r="G27" i="2"/>
  <c r="D27" i="2"/>
  <c r="C27" i="2"/>
  <c r="H26" i="2"/>
  <c r="G26" i="2"/>
  <c r="D26" i="2"/>
  <c r="C26" i="2"/>
  <c r="H25" i="2"/>
  <c r="G25" i="2"/>
  <c r="D25" i="2"/>
  <c r="C25" i="2"/>
  <c r="H24" i="2"/>
  <c r="G24" i="2"/>
  <c r="D24" i="2"/>
  <c r="C24" i="2"/>
  <c r="H23" i="2"/>
  <c r="G23" i="2"/>
  <c r="D23" i="2"/>
  <c r="C23" i="2"/>
  <c r="C19" i="2"/>
  <c r="D19" i="2" s="1"/>
  <c r="G18" i="2"/>
  <c r="H18" i="2" s="1"/>
  <c r="C18" i="2"/>
  <c r="D18" i="2" s="1"/>
  <c r="G17" i="2"/>
  <c r="H17" i="2" s="1"/>
  <c r="C17" i="2"/>
  <c r="D17" i="2" s="1"/>
  <c r="G16" i="2"/>
  <c r="H16" i="2" s="1"/>
  <c r="C16" i="2"/>
  <c r="D16" i="2" s="1"/>
  <c r="G15" i="2"/>
  <c r="H15" i="2" s="1"/>
  <c r="C15" i="2"/>
  <c r="D15" i="2" s="1"/>
  <c r="E11" i="2"/>
  <c r="E10" i="2"/>
  <c r="E9" i="2"/>
  <c r="E8" i="2"/>
  <c r="E7" i="2"/>
  <c r="E6" i="2"/>
  <c r="E5" i="2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</calcChain>
</file>

<file path=xl/sharedStrings.xml><?xml version="1.0" encoding="utf-8"?>
<sst xmlns="http://schemas.openxmlformats.org/spreadsheetml/2006/main" count="373" uniqueCount="210">
  <si>
    <t>SUIVI DES CANDIDATURES  ·  2027</t>
  </si>
  <si>
    <t>Suivez toutes vos candidatures · relances · entretiens · offres reçues  ·  Tableau de bord automatique</t>
  </si>
  <si>
    <t>CV envoyé</t>
  </si>
  <si>
    <t>Relancé</t>
  </si>
  <si>
    <t>Entretien RH</t>
  </si>
  <si>
    <t>Entretien tech.</t>
  </si>
  <si>
    <t>Test / Étude</t>
  </si>
  <si>
    <t>Offre reçue</t>
  </si>
  <si>
    <t>Refus</t>
  </si>
  <si>
    <t>Abandonné</t>
  </si>
  <si>
    <t>En attente</t>
  </si>
  <si>
    <t>N°</t>
  </si>
  <si>
    <t>Entreprise</t>
  </si>
  <si>
    <t>Poste visé</t>
  </si>
  <si>
    <t>Secteur</t>
  </si>
  <si>
    <t>Date envoi</t>
  </si>
  <si>
    <t>Dernière MAJ</t>
  </si>
  <si>
    <t>Statut</t>
  </si>
  <si>
    <t>Prochaine
action</t>
  </si>
  <si>
    <t>Date relance
/ RDV</t>
  </si>
  <si>
    <t>Contact RH</t>
  </si>
  <si>
    <t>Notes / Observations</t>
  </si>
  <si>
    <t>Nexora Technologies</t>
  </si>
  <si>
    <t>Développeur Full-Stack React/Node</t>
  </si>
  <si>
    <t>Informatique / Tech</t>
  </si>
  <si>
    <t>05/01/2027</t>
  </si>
  <si>
    <t>14/01/2027</t>
  </si>
  <si>
    <t>Préparer entretien</t>
  </si>
  <si>
    <t>20/01/2027</t>
  </si>
  <si>
    <t>Sophie Martin (RH)</t>
  </si>
  <si>
    <t>Entretien visio 45 min. Préparer questions archi microservices.</t>
  </si>
  <si>
    <t>Banque Centrale Privée</t>
  </si>
  <si>
    <t>Analyste Risques Senior</t>
  </si>
  <si>
    <t>Finance / Banque</t>
  </si>
  <si>
    <t>06/01/2027</t>
  </si>
  <si>
    <t>Relancer</t>
  </si>
  <si>
    <t>—</t>
  </si>
  <si>
    <t>Candidature via LinkedIn. Profil bien aligné avec annonce.</t>
  </si>
  <si>
    <t>Agence Créa&amp;Co</t>
  </si>
  <si>
    <t>Chef de Projet Digital</t>
  </si>
  <si>
    <t>Marketing / Com</t>
  </si>
  <si>
    <t>08/01/2027</t>
  </si>
  <si>
    <t>15/01/2027</t>
  </si>
  <si>
    <t>22/01/2027</t>
  </si>
  <si>
    <t>Lucas Ferrand (DAF)</t>
  </si>
  <si>
    <t>2ème tour. Étude de cas à préparer sur stratégie SEO.</t>
  </si>
  <si>
    <t>Groupe Velox</t>
  </si>
  <si>
    <t>Responsable Commercial B2B</t>
  </si>
  <si>
    <t>Commerce / Vente</t>
  </si>
  <si>
    <t>09/01/2027</t>
  </si>
  <si>
    <t>18/01/2027</t>
  </si>
  <si>
    <t>Négocier offre</t>
  </si>
  <si>
    <t>Directeur Ventes</t>
  </si>
  <si>
    <t>Offre à 52K€ + variable. Négocier à 55K€. Délai réponse 25/01.</t>
  </si>
  <si>
    <t>StartPath</t>
  </si>
  <si>
    <t>Product Manager</t>
  </si>
  <si>
    <t>10/01/2027</t>
  </si>
  <si>
    <t>24/01/2027</t>
  </si>
  <si>
    <t>Start-up Series B. Poste hybride Paris. Stack Agile Scrum.</t>
  </si>
  <si>
    <t>Meridian Conseil</t>
  </si>
  <si>
    <t>Consultant Stratégie</t>
  </si>
  <si>
    <t>Consulting</t>
  </si>
  <si>
    <t>12/01/2027</t>
  </si>
  <si>
    <t>19/01/2027</t>
  </si>
  <si>
    <t>Rien (classé)</t>
  </si>
  <si>
    <t>Nina Rousseau (RH)</t>
  </si>
  <si>
    <t>Refus reçu par mail. Profil jugé trop junior pour le niveau senior requis.</t>
  </si>
  <si>
    <t>Éditions Lumino</t>
  </si>
  <si>
    <t>Responsable Marketing</t>
  </si>
  <si>
    <t>13/01/2027</t>
  </si>
  <si>
    <t>27/01/2027</t>
  </si>
  <si>
    <t>Candidature spontanée. Secteur édition numérique en forte croissance.</t>
  </si>
  <si>
    <t>FinTech Azur</t>
  </si>
  <si>
    <t>Data Analyst</t>
  </si>
  <si>
    <t>21/01/2027</t>
  </si>
  <si>
    <t>23/01/2027</t>
  </si>
  <si>
    <t>Marc Dupont (RH)</t>
  </si>
  <si>
    <t>Test technique SQL + Python envoyé. Délai 5 jours ouvrés.</t>
  </si>
  <si>
    <t>Pharma Santé Plus</t>
  </si>
  <si>
    <t>Chef de Produit</t>
  </si>
  <si>
    <t>Santé</t>
  </si>
  <si>
    <t>Attendre</t>
  </si>
  <si>
    <t>Annonce récente. Délai de traitement estimé 2-3 semaines.</t>
  </si>
  <si>
    <t>Éducation Future</t>
  </si>
  <si>
    <t>Responsable Formation</t>
  </si>
  <si>
    <t>Éducation</t>
  </si>
  <si>
    <t>16/01/2027</t>
  </si>
  <si>
    <t>28/01/2027</t>
  </si>
  <si>
    <t>Camille Lefort</t>
  </si>
  <si>
    <t>Entretien en présentiel Paris 9e. Prévoir exemples concrets de projets pédagogiques.</t>
  </si>
  <si>
    <t>Indus'Tec</t>
  </si>
  <si>
    <t>Ingénieur Process</t>
  </si>
  <si>
    <t>Industrie</t>
  </si>
  <si>
    <t>17/01/2027</t>
  </si>
  <si>
    <t>31/01/2027</t>
  </si>
  <si>
    <t>Groupe industriel 500 pers. Déplacement à prévoir 20%.</t>
  </si>
  <si>
    <t>RecrutPro</t>
  </si>
  <si>
    <t>Chargé(e) de Recrutement</t>
  </si>
  <si>
    <t>RH / Recrutement</t>
  </si>
  <si>
    <t>Julie Bernard</t>
  </si>
  <si>
    <t>Relance effectuée le 24/01. En attente de retour sous 48h.</t>
  </si>
  <si>
    <t>VentaMax</t>
  </si>
  <si>
    <t>Key Account Manager</t>
  </si>
  <si>
    <t>02/02/2027</t>
  </si>
  <si>
    <t>Thomas Blanc (RH)</t>
  </si>
  <si>
    <t>Poste itinérant Île-de-France + PACA. Voiture de fonction.</t>
  </si>
  <si>
    <t>TechBloc</t>
  </si>
  <si>
    <t>DevOps Engineer</t>
  </si>
  <si>
    <t>04/02/2027</t>
  </si>
  <si>
    <t>Stack AWS / Kubernetes. Télétravail 4j/5.</t>
  </si>
  <si>
    <t>Alpha Consulting</t>
  </si>
  <si>
    <t>Manager Projets SI</t>
  </si>
  <si>
    <t>29/01/2027</t>
  </si>
  <si>
    <t>Poste trop éloigné géographiquement. Décision personnelle d'abandonner.</t>
  </si>
  <si>
    <t>InnoCorp</t>
  </si>
  <si>
    <t>UX/UI Designer Senior</t>
  </si>
  <si>
    <t>07/02/2027</t>
  </si>
  <si>
    <t>Portfolio demandé. Envoyer lien Behance + 3 case studies.</t>
  </si>
  <si>
    <t>Groupe Solaris</t>
  </si>
  <si>
    <t>Contrôleur de Gestion</t>
  </si>
  <si>
    <t>25/01/2027</t>
  </si>
  <si>
    <t>01/02/2027</t>
  </si>
  <si>
    <t>05/02/2027</t>
  </si>
  <si>
    <t>Élise Morin</t>
  </si>
  <si>
    <t>2ème entretien avec DG. Préparer business case restructuration.</t>
  </si>
  <si>
    <t>Maison Créative</t>
  </si>
  <si>
    <t>Directeur Artistique</t>
  </si>
  <si>
    <t>26/01/2027</t>
  </si>
  <si>
    <t>09/02/2027</t>
  </si>
  <si>
    <t>Candidature spontanée avec book papier envoyé.</t>
  </si>
  <si>
    <t>DataViz Pro</t>
  </si>
  <si>
    <t>Business Intelligence Analyst</t>
  </si>
  <si>
    <t>03/02/2027</t>
  </si>
  <si>
    <t>Hugo Petit</t>
  </si>
  <si>
    <t>Retour négatif : expérience Power BI insuffisante selon eux.</t>
  </si>
  <si>
    <t>Réseau Santé 76</t>
  </si>
  <si>
    <t>Coordinateur Médico-Social</t>
  </si>
  <si>
    <t>11/02/2027</t>
  </si>
  <si>
    <t>Poste associatif. Valeurs alignées. Convention collective sanitaire.</t>
  </si>
  <si>
    <t>TABLEAU DE BORD  –  RECHERCHE D'EMPLOI 2027</t>
  </si>
  <si>
    <t xml:space="preserve">  📊  INDICATEURS GLOBAUX</t>
  </si>
  <si>
    <t>Total candidatures envoyées</t>
  </si>
  <si>
    <t>En cours (actives)</t>
  </si>
  <si>
    <t>Entretiens obtenus</t>
  </si>
  <si>
    <t>Offres reçues</t>
  </si>
  <si>
    <t>Refus reçus</t>
  </si>
  <si>
    <t>Taux de réponse positive (%)</t>
  </si>
  <si>
    <t>Taux de refus (%)</t>
  </si>
  <si>
    <t xml:space="preserve">  📋  RÉPARTITION PAR STATUT</t>
  </si>
  <si>
    <t>Nombre</t>
  </si>
  <si>
    <t>% du total</t>
  </si>
  <si>
    <t xml:space="preserve">  🏢  CANDIDATURES PAR SECTEUR</t>
  </si>
  <si>
    <t>Candidatures</t>
  </si>
  <si>
    <t>Entretiens</t>
  </si>
  <si>
    <t>Autre</t>
  </si>
  <si>
    <t xml:space="preserve">  📅  PROCHAINS ENTRETIENS &amp; ACTIONS</t>
  </si>
  <si>
    <t>Poste</t>
  </si>
  <si>
    <t>Date RDV / Relance</t>
  </si>
  <si>
    <t>Prochaine action</t>
  </si>
  <si>
    <t>Contact</t>
  </si>
  <si>
    <t>Priorité</t>
  </si>
  <si>
    <t>⭐⭐⭐ Haute</t>
  </si>
  <si>
    <t>⭐⭐ Moyenne</t>
  </si>
  <si>
    <t xml:space="preserve">  🎯  OBJECTIFS &amp; SUIVI DE PROGRESSION</t>
  </si>
  <si>
    <t>Objectif : candidatures / semaine</t>
  </si>
  <si>
    <t>Objectif</t>
  </si>
  <si>
    <t>Réalisé</t>
  </si>
  <si>
    <t>Objectif : entretiens / mois</t>
  </si>
  <si>
    <t>Objectif : taux de réponse cible</t>
  </si>
  <si>
    <t>25%</t>
  </si>
  <si>
    <t>ℹ  Ce tableau se met à jour automatiquement à chaque modification dans « Suivi candidatures »  ·  Objectifs modifiables dans les cellules bleues  ·  Ajoutez vos candidatures à partir de la ligne 9</t>
  </si>
  <si>
    <t>PRÉPARATION AUX ENTRETIENS  ·  QUESTIONS &amp; RÉPONSES CLÉS</t>
  </si>
  <si>
    <t>Préparez vos réponses aux questions classiques · Personnalisez selon chaque entreprise · Utilisez la méthode STAR</t>
  </si>
  <si>
    <t xml:space="preserve">  QUESTIONS D'OUVERTURE</t>
  </si>
  <si>
    <t>Question</t>
  </si>
  <si>
    <t>Éléments de réponse / Préparation</t>
  </si>
  <si>
    <t>Parlez-moi de vous / Présentez-vous en quelques minutes.</t>
  </si>
  <si>
    <t>Structure : Formation → Expériences clés → Compétences distinctives → Motivations actuelles → Pourquoi ce poste. Durée : 2 à 3 min max. Commencer par le présent ou le fil conducteur de son parcours.</t>
  </si>
  <si>
    <t>Pourquoi vous intéressez-vous à notre entreprise / ce poste ?</t>
  </si>
  <si>
    <t>Montrer que vous avez fait des recherches : valeurs, actualités, produits, culture. Lier les missions du poste à vos compétences et votre projet professionnel.</t>
  </si>
  <si>
    <t>Où vous voyez-vous dans 5 ans ?</t>
  </si>
  <si>
    <t>Donner une vision ambitieuse mais réaliste, alignée avec l'entreprise. Montrer l'envie d'évoluer et de contribuer sur le long terme.</t>
  </si>
  <si>
    <t xml:space="preserve">  MÉTHODE STAR – EXEMPLES COMPORTEMENTAUX</t>
  </si>
  <si>
    <t>Décrivez une situation où vous avez géré un conflit dans une équipe.</t>
  </si>
  <si>
    <t>S : Contexte et situation. T : Tâche ou objectif à atteindre. A : Actions concrètes menées. R : Résultat obtenu et leçon apprise. Avoir 3-4 exemples STAR prêts.</t>
  </si>
  <si>
    <t>Donnez un exemple d'un échec et ce que vous en avez appris.</t>
  </si>
  <si>
    <t>Choisir un exemple réel mais pas catastrophique. Insister sur la prise de conscience, les actions correctives et la compétence développée.</t>
  </si>
  <si>
    <t>Racontez un projet dont vous êtes particulièrement fier(e).</t>
  </si>
  <si>
    <t>Choisir un projet avec impact mesurable. Quantifier si possible : chiffre d'affaires, délai, économie, équipe gérée, % d'amélioration…</t>
  </si>
  <si>
    <t xml:space="preserve">  QUESTIONS TECHNIQUES / MÉTIER</t>
  </si>
  <si>
    <t>Quelles sont vos principales compétences techniques pour ce poste ?</t>
  </si>
  <si>
    <t>Lister 3 à 5 compétences clés en lien direct avec la fiche de poste. Pour chacune, citer un exemple concret de mise en œuvre.</t>
  </si>
  <si>
    <t>Comment restez-vous à jour dans votre domaine ?</t>
  </si>
  <si>
    <t>Citer veille (newsletters, blogs, podcasts), formations (certifications, MOOCs), communautés (meetups, LinkedIn, conférences), projets personnels.</t>
  </si>
  <si>
    <t>Comment gérez-vous les priorités et l'organisation de votre travail ?</t>
  </si>
  <si>
    <t>Méthodes : Kanban, GTD, Eisenhower, timeboxing… Donner un exemple concret de gestion de plusieurs projets simultanément.</t>
  </si>
  <si>
    <t xml:space="preserve">  QUESTIONS PIÈGES À PRÉPARER</t>
  </si>
  <si>
    <t>Quels sont vos points faibles / axes d'amélioration ?</t>
  </si>
  <si>
    <t>Choisir un vrai défaut (pas « je suis trop perfectionniste »). Montrer la prise de conscience et les actions mises en place pour progresser.</t>
  </si>
  <si>
    <t>Pourquoi quittez-vous votre poste actuel ?</t>
  </si>
  <si>
    <t>Rester positif et factuel. Éviter toute critique de l'ancien employeur. Mettre en avant la recherche d'un nouveau défi ou d'une évolution.</t>
  </si>
  <si>
    <t>Quelles sont vos prétentions salariales ?</t>
  </si>
  <si>
    <t>Se renseigner sur les standards du marché (grilles, enquêtes). Donner une fourchette (ex : entre 45 et 52K€ selon les avantages). Rester ouvert à la discussion.</t>
  </si>
  <si>
    <t xml:space="preserve">  VOS QUESTIONS POUR LE RECRUTEUR</t>
  </si>
  <si>
    <t>Quelles sont les principales missions dans les 3 premiers mois ?</t>
  </si>
  <si>
    <t>Montre votre intérêt pour une prise de poste concrète et votre orientation résultats.</t>
  </si>
  <si>
    <t>Comment décrieriez-vous la culture d'équipe et le management ?</t>
  </si>
  <si>
    <t>Permet d'évaluer l'environnement de travail et la compatibilité managériale.</t>
  </si>
  <si>
    <t>Quelles sont les perspectives d'évolution sur ce poste ?</t>
  </si>
  <si>
    <t>Montre votre ambition et votre volonté de construire une trajectoire dans l'entreprise.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</si>
</sst>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8" x14ac:knownFonts="1">
    <font>
      <sz val="11"/>
      <color theme="1"/>
      <name val="Calibri"/>
      <family val="2"/>
      <charset val="1"/>
    </font>
    <font>
      <b/>
      <sz val="26"/>
      <color rgb="FFFFFFFF"/>
      <name val="Calibri"/>
      <charset val="1"/>
    </font>
    <font>
      <i/>
      <sz val="10"/>
      <color rgb="FF5B4B8A"/>
      <name val="Calibri"/>
      <charset val="1"/>
    </font>
    <font>
      <b/>
      <sz val="8"/>
      <color rgb="FF3D4B6B"/>
      <name val="Calibri"/>
      <charset val="1"/>
    </font>
    <font>
      <b/>
      <sz val="8"/>
      <color rgb="FFB7860B"/>
      <name val="Calibri"/>
      <charset val="1"/>
    </font>
    <font>
      <b/>
      <sz val="8"/>
      <color rgb="FF0D7680"/>
      <name val="Calibri"/>
      <charset val="1"/>
    </font>
    <font>
      <b/>
      <sz val="8"/>
      <color rgb="FF1A73A4"/>
      <name val="Calibri"/>
      <charset val="1"/>
    </font>
    <font>
      <b/>
      <sz val="8"/>
      <color rgb="FF6A1B9A"/>
      <name val="Calibri"/>
      <charset val="1"/>
    </font>
    <font>
      <b/>
      <sz val="8"/>
      <color rgb="FF1E8449"/>
      <name val="Calibri"/>
      <charset val="1"/>
    </font>
    <font>
      <b/>
      <sz val="8"/>
      <color rgb="FF922B21"/>
      <name val="Calibri"/>
      <charset val="1"/>
    </font>
    <font>
      <b/>
      <sz val="8"/>
      <color rgb="FF757575"/>
      <name val="Calibri"/>
      <charset val="1"/>
    </font>
    <font>
      <b/>
      <sz val="8"/>
      <color rgb="FFE8613C"/>
      <name val="Calibri"/>
      <charset val="1"/>
    </font>
    <font>
      <b/>
      <sz val="8"/>
      <color rgb="FFFFFFFF"/>
      <name val="Calibri"/>
      <charset val="1"/>
    </font>
    <font>
      <b/>
      <sz val="9"/>
      <color rgb="FFFFFFFF"/>
      <name val="Calibri"/>
      <charset val="1"/>
    </font>
    <font>
      <b/>
      <sz val="9"/>
      <color rgb="FF5B4B8A"/>
      <name val="Calibri"/>
      <charset val="1"/>
    </font>
    <font>
      <b/>
      <sz val="10"/>
      <color rgb="FF2C3175"/>
      <name val="Calibri"/>
      <charset val="1"/>
    </font>
    <font>
      <sz val="10"/>
      <color rgb="FF3D4B6B"/>
      <name val="Calibri"/>
      <charset val="1"/>
    </font>
    <font>
      <sz val="9"/>
      <color rgb="FF3D4B6B"/>
      <name val="Calibri"/>
      <charset val="1"/>
    </font>
    <font>
      <b/>
      <sz val="9"/>
      <color rgb="FF0D7680"/>
      <name val="Calibri"/>
      <charset val="1"/>
    </font>
    <font>
      <sz val="9"/>
      <color rgb="FF0D7680"/>
      <name val="Calibri"/>
      <charset val="1"/>
    </font>
    <font>
      <b/>
      <sz val="9"/>
      <color rgb="FFE8613C"/>
      <name val="Calibri"/>
      <charset val="1"/>
    </font>
    <font>
      <i/>
      <sz val="9"/>
      <color rgb="FF3D4B6B"/>
      <name val="Calibri"/>
      <charset val="1"/>
    </font>
    <font>
      <b/>
      <sz val="9"/>
      <color rgb="FF3D4B6B"/>
      <name val="Calibri"/>
      <charset val="1"/>
    </font>
    <font>
      <b/>
      <sz val="9"/>
      <color rgb="FF1A73A4"/>
      <name val="Calibri"/>
      <charset val="1"/>
    </font>
    <font>
      <b/>
      <sz val="9"/>
      <color rgb="FF1E8449"/>
      <name val="Calibri"/>
      <charset val="1"/>
    </font>
    <font>
      <b/>
      <sz val="9"/>
      <color rgb="FF922B21"/>
      <name val="Calibri"/>
      <charset val="1"/>
    </font>
    <font>
      <b/>
      <sz val="9"/>
      <color rgb="FF6A1B9A"/>
      <name val="Calibri"/>
      <charset val="1"/>
    </font>
    <font>
      <b/>
      <sz val="9"/>
      <color rgb="FFB7860B"/>
      <name val="Calibri"/>
      <charset val="1"/>
    </font>
    <font>
      <b/>
      <sz val="9"/>
      <color rgb="FF757575"/>
      <name val="Calibri"/>
      <charset val="1"/>
    </font>
    <font>
      <b/>
      <sz val="22"/>
      <color rgb="FFFFFFFF"/>
      <name val="Calibri"/>
      <charset val="1"/>
    </font>
    <font>
      <b/>
      <sz val="10"/>
      <color rgb="FFFFFFFF"/>
      <name val="Calibri"/>
      <charset val="1"/>
    </font>
    <font>
      <b/>
      <sz val="16"/>
      <color rgb="FFFFFFFF"/>
      <name val="Calibri"/>
      <charset val="1"/>
    </font>
    <font>
      <b/>
      <sz val="9"/>
      <color rgb="FF2C3175"/>
      <name val="Calibri"/>
      <charset val="1"/>
    </font>
    <font>
      <b/>
      <sz val="10"/>
      <color rgb="FF3D4B6B"/>
      <name val="Calibri"/>
      <charset val="1"/>
    </font>
    <font>
      <b/>
      <sz val="10"/>
      <color rgb="FF1E8449"/>
      <name val="Calibri"/>
      <charset val="1"/>
    </font>
    <font>
      <sz val="10"/>
      <color rgb="FF1E8449"/>
      <name val="Calibri"/>
      <charset val="1"/>
    </font>
    <font>
      <b/>
      <sz val="10"/>
      <color rgb="FFB7860B"/>
      <name val="Calibri"/>
      <charset val="1"/>
    </font>
    <font>
      <sz val="10"/>
      <color rgb="FFB7860B"/>
      <name val="Calibri"/>
      <charset val="1"/>
    </font>
    <font>
      <b/>
      <sz val="10"/>
      <color rgb="FF922B21"/>
      <name val="Calibri"/>
      <charset val="1"/>
    </font>
    <font>
      <sz val="10"/>
      <color rgb="FF922B21"/>
      <name val="Calibri"/>
      <charset val="1"/>
    </font>
    <font>
      <b/>
      <sz val="10"/>
      <color rgb="FF0D7680"/>
      <name val="Calibri"/>
      <charset val="1"/>
    </font>
    <font>
      <sz val="10"/>
      <color rgb="FF0D7680"/>
      <name val="Calibri"/>
      <charset val="1"/>
    </font>
    <font>
      <b/>
      <sz val="10"/>
      <color rgb="FF757575"/>
      <name val="Calibri"/>
      <charset val="1"/>
    </font>
    <font>
      <sz val="10"/>
      <color rgb="FF757575"/>
      <name val="Calibri"/>
      <charset val="1"/>
    </font>
    <font>
      <b/>
      <sz val="10"/>
      <color rgb="FF1A73A4"/>
      <name val="Calibri"/>
      <charset val="1"/>
    </font>
    <font>
      <sz val="10"/>
      <color rgb="FF1A73A4"/>
      <name val="Calibri"/>
      <charset val="1"/>
    </font>
    <font>
      <b/>
      <sz val="10"/>
      <color rgb="FFE8613C"/>
      <name val="Calibri"/>
      <charset val="1"/>
    </font>
    <font>
      <sz val="10"/>
      <color rgb="FFE8613C"/>
      <name val="Calibri"/>
      <charset val="1"/>
    </font>
    <font>
      <b/>
      <sz val="10"/>
      <color rgb="FF6A1B9A"/>
      <name val="Calibri"/>
      <charset val="1"/>
    </font>
    <font>
      <sz val="10"/>
      <color rgb="FF6A1B9A"/>
      <name val="Calibri"/>
      <charset val="1"/>
    </font>
    <font>
      <b/>
      <sz val="10"/>
      <color rgb="FF5B4B8A"/>
      <name val="Calibri"/>
      <charset val="1"/>
    </font>
    <font>
      <sz val="9"/>
      <color rgb="FFE8613C"/>
      <name val="Calibri"/>
      <charset val="1"/>
    </font>
    <font>
      <sz val="9"/>
      <color rgb="FFD4880A"/>
      <name val="Calibri"/>
      <charset val="1"/>
    </font>
    <font>
      <b/>
      <sz val="11"/>
      <color rgb="FF5B4B8A"/>
      <name val="Calibri"/>
      <charset val="1"/>
    </font>
    <font>
      <b/>
      <sz val="11"/>
      <color rgb="FF1E8449"/>
      <name val="Calibri"/>
      <charset val="1"/>
    </font>
    <font>
      <i/>
      <sz val="9"/>
      <color rgb="FF5B4B8A"/>
      <name val="Calibri"/>
      <charset val="1"/>
    </font>
    <font>
      <b/>
      <sz val="18"/>
      <color rgb="FFFFFFFF"/>
      <name val="Calibri"/>
      <charset val="1"/>
    </font>
    <font>
      <i/>
      <sz val="10"/>
      <color rgb="FF0D7680"/>
      <name val="Calibri"/>
      <charset val="1"/>
    </font>
  </fonts>
  <fills count="28">
    <fill>
      <patternFill patternType="none"/>
    </fill>
    <fill>
      <patternFill patternType="gray125"/>
    </fill>
    <fill>
      <patternFill patternType="solid">
        <fgColor rgb="FF2C3175"/>
        <bgColor rgb="FF3D4B6B"/>
      </patternFill>
    </fill>
    <fill>
      <patternFill patternType="solid">
        <fgColor rgb="FFEDE7F6"/>
        <bgColor rgb="FFE8EAF6"/>
      </patternFill>
    </fill>
    <fill>
      <patternFill patternType="solid">
        <fgColor rgb="FFE8EAF6"/>
        <bgColor rgb="FFEDE7F6"/>
      </patternFill>
    </fill>
    <fill>
      <patternFill patternType="solid">
        <fgColor rgb="FFFEF9E7"/>
        <bgColor rgb="FFFFF3E0"/>
      </patternFill>
    </fill>
    <fill>
      <patternFill patternType="solid">
        <fgColor rgb="FFE0F7F6"/>
        <bgColor rgb="FFE9F7EF"/>
      </patternFill>
    </fill>
    <fill>
      <patternFill patternType="solid">
        <fgColor rgb="FFEBF5FB"/>
        <bgColor rgb="FFEEF2FF"/>
      </patternFill>
    </fill>
    <fill>
      <patternFill patternType="solid">
        <fgColor rgb="FFF3E5F5"/>
        <bgColor rgb="FFEDE7F6"/>
      </patternFill>
    </fill>
    <fill>
      <patternFill patternType="solid">
        <fgColor rgb="FFE9F7EF"/>
        <bgColor rgb="FFEBF5FB"/>
      </patternFill>
    </fill>
    <fill>
      <patternFill patternType="solid">
        <fgColor rgb="FFFADBD8"/>
        <bgColor rgb="FFFBE9E7"/>
      </patternFill>
    </fill>
    <fill>
      <patternFill patternType="solid">
        <fgColor rgb="FFF5F5F5"/>
        <bgColor rgb="FFF5F5F8"/>
      </patternFill>
    </fill>
    <fill>
      <patternFill patternType="solid">
        <fgColor rgb="FFFBE9E7"/>
        <bgColor rgb="FFF3E5F5"/>
      </patternFill>
    </fill>
    <fill>
      <patternFill patternType="solid">
        <fgColor rgb="FF5B4B8A"/>
        <bgColor rgb="FF3D4B6B"/>
      </patternFill>
    </fill>
    <fill>
      <patternFill patternType="solid">
        <fgColor rgb="FFE8613C"/>
        <bgColor rgb="FFD4880A"/>
      </patternFill>
    </fill>
    <fill>
      <patternFill patternType="solid">
        <fgColor rgb="FF0D7680"/>
        <bgColor rgb="FF1A73A4"/>
      </patternFill>
    </fill>
    <fill>
      <patternFill patternType="solid">
        <fgColor rgb="FFF5F5F8"/>
        <bgColor rgb="FFF5F5F5"/>
      </patternFill>
    </fill>
    <fill>
      <patternFill patternType="solid">
        <fgColor rgb="FFFFFFFF"/>
        <bgColor rgb="FFFEF9E7"/>
      </patternFill>
    </fill>
    <fill>
      <patternFill patternType="solid">
        <fgColor rgb="FF1E8449"/>
        <bgColor rgb="FF0D7680"/>
      </patternFill>
    </fill>
    <fill>
      <patternFill patternType="solid">
        <fgColor rgb="FF922B21"/>
        <bgColor rgb="FF993366"/>
      </patternFill>
    </fill>
    <fill>
      <patternFill patternType="solid">
        <fgColor rgb="FF3D4B6B"/>
        <bgColor rgb="FF5B4B8A"/>
      </patternFill>
    </fill>
    <fill>
      <patternFill patternType="solid">
        <fgColor rgb="FFD1C4E9"/>
        <bgColor rgb="FFC5CAE9"/>
      </patternFill>
    </fill>
    <fill>
      <patternFill patternType="solid">
        <fgColor rgb="FFB2DFDB"/>
        <bgColor rgb="FFC8E6C9"/>
      </patternFill>
    </fill>
    <fill>
      <patternFill patternType="solid">
        <fgColor rgb="FFFFCCBC"/>
        <bgColor rgb="FFFADBD8"/>
      </patternFill>
    </fill>
    <fill>
      <patternFill patternType="solid">
        <fgColor rgb="FFFFF3E0"/>
        <bgColor rgb="FFFEF9E7"/>
      </patternFill>
    </fill>
    <fill>
      <patternFill patternType="solid">
        <fgColor rgb="FFEEF2FF"/>
        <bgColor rgb="FFEBF5FB"/>
      </patternFill>
    </fill>
    <fill>
      <patternFill patternType="solid">
        <fgColor rgb="FFC8E6C9"/>
        <bgColor rgb="FFB2DFDB"/>
      </patternFill>
    </fill>
    <fill>
      <patternFill patternType="solid">
        <fgColor rgb="FFF1F8E9"/>
        <bgColor rgb="FFE9F7EF"/>
      </patternFill>
    </fill>
  </fills>
  <borders count="12">
    <border>
      <left/>
      <right/>
      <top/>
      <bottom/>
      <diagonal/>
    </border>
    <border>
      <left style="thin">
        <color rgb="FFD0D3D4"/>
      </left>
      <right/>
      <top style="thin">
        <color rgb="FFD0D3D4"/>
      </top>
      <bottom style="thin">
        <color rgb="FFD0D3D4"/>
      </bottom>
      <diagonal/>
    </border>
    <border>
      <left style="thin">
        <color rgb="FF2C3175"/>
      </left>
      <right style="thin">
        <color rgb="FF2C3175"/>
      </right>
      <top style="thin">
        <color rgb="FF2C3175"/>
      </top>
      <bottom style="thin">
        <color rgb="FF2C3175"/>
      </bottom>
      <diagonal/>
    </border>
    <border>
      <left style="thin">
        <color rgb="FFD0D3D4"/>
      </left>
      <right style="thin">
        <color rgb="FFD0D3D4"/>
      </right>
      <top style="thin">
        <color rgb="FFD0D3D4"/>
      </top>
      <bottom style="thin">
        <color rgb="FFD0D3D4"/>
      </bottom>
      <diagonal/>
    </border>
    <border>
      <left style="medium">
        <color rgb="FF7986CB"/>
      </left>
      <right style="medium">
        <color rgb="FF7986CB"/>
      </right>
      <top style="thin">
        <color rgb="FFC5CAE9"/>
      </top>
      <bottom style="thin">
        <color rgb="FFC5CAE9"/>
      </bottom>
      <diagonal/>
    </border>
    <border>
      <left style="medium">
        <color rgb="FF2C3175"/>
      </left>
      <right/>
      <top style="medium">
        <color rgb="FF2C3175"/>
      </top>
      <bottom style="medium">
        <color rgb="FF2C3175"/>
      </bottom>
      <diagonal/>
    </border>
    <border>
      <left style="medium">
        <color rgb="FF0D7680"/>
      </left>
      <right/>
      <top style="medium">
        <color rgb="FF0D7680"/>
      </top>
      <bottom style="medium">
        <color rgb="FF0D7680"/>
      </bottom>
      <diagonal/>
    </border>
    <border>
      <left style="medium">
        <color rgb="FF5B4B8A"/>
      </left>
      <right/>
      <top style="medium">
        <color rgb="FF5B4B8A"/>
      </top>
      <bottom style="medium">
        <color rgb="FF5B4B8A"/>
      </bottom>
      <diagonal/>
    </border>
    <border>
      <left style="medium">
        <color rgb="FF1E8449"/>
      </left>
      <right/>
      <top style="medium">
        <color rgb="FF1E8449"/>
      </top>
      <bottom style="medium">
        <color rgb="FF1E8449"/>
      </bottom>
      <diagonal/>
    </border>
    <border>
      <left style="medium">
        <color rgb="FF922B21"/>
      </left>
      <right/>
      <top style="medium">
        <color rgb="FF922B21"/>
      </top>
      <bottom style="medium">
        <color rgb="FF922B21"/>
      </bottom>
      <diagonal/>
    </border>
    <border>
      <left style="medium">
        <color rgb="FFE8613C"/>
      </left>
      <right/>
      <top style="medium">
        <color rgb="FFE8613C"/>
      </top>
      <bottom style="medium">
        <color rgb="FFE8613C"/>
      </bottom>
      <diagonal/>
    </border>
    <border>
      <left style="medium">
        <color rgb="FF3D4B6B"/>
      </left>
      <right/>
      <top style="medium">
        <color rgb="FF3D4B6B"/>
      </top>
      <bottom style="medium">
        <color rgb="FF3D4B6B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5" fillId="3" borderId="1" xfId="0" applyFont="1" applyFill="1" applyBorder="1" applyAlignment="1">
      <alignment horizontal="right" vertical="center"/>
    </xf>
    <xf numFmtId="0" fontId="30" fillId="13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3" fillId="15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5" fillId="16" borderId="4" xfId="0" applyFont="1" applyFill="1" applyBorder="1" applyAlignment="1">
      <alignment horizontal="left" vertical="center"/>
    </xf>
    <xf numFmtId="0" fontId="16" fillId="16" borderId="4" xfId="0" applyFont="1" applyFill="1" applyBorder="1" applyAlignment="1">
      <alignment horizontal="left" vertical="center"/>
    </xf>
    <xf numFmtId="0" fontId="17" fillId="16" borderId="4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9" fillId="16" borderId="4" xfId="0" applyFont="1" applyFill="1" applyBorder="1" applyAlignment="1">
      <alignment horizontal="center" vertical="center"/>
    </xf>
    <xf numFmtId="0" fontId="20" fillId="16" borderId="4" xfId="0" applyFont="1" applyFill="1" applyBorder="1" applyAlignment="1">
      <alignment horizontal="center" vertical="center"/>
    </xf>
    <xf numFmtId="0" fontId="17" fillId="16" borderId="4" xfId="0" applyFont="1" applyFill="1" applyBorder="1" applyAlignment="1">
      <alignment horizontal="left" vertical="center"/>
    </xf>
    <xf numFmtId="0" fontId="21" fillId="16" borderId="4" xfId="0" applyFont="1" applyFill="1" applyBorder="1" applyAlignment="1">
      <alignment horizontal="left" vertical="center"/>
    </xf>
    <xf numFmtId="0" fontId="15" fillId="17" borderId="4" xfId="0" applyFont="1" applyFill="1" applyBorder="1" applyAlignment="1">
      <alignment horizontal="left" vertical="center"/>
    </xf>
    <xf numFmtId="0" fontId="16" fillId="17" borderId="4" xfId="0" applyFont="1" applyFill="1" applyBorder="1" applyAlignment="1">
      <alignment horizontal="left" vertical="center"/>
    </xf>
    <xf numFmtId="0" fontId="17" fillId="17" borderId="4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19" fillId="17" borderId="4" xfId="0" applyFont="1" applyFill="1" applyBorder="1" applyAlignment="1">
      <alignment horizontal="center" vertical="center"/>
    </xf>
    <xf numFmtId="0" fontId="20" fillId="17" borderId="4" xfId="0" applyFont="1" applyFill="1" applyBorder="1" applyAlignment="1">
      <alignment horizontal="center" vertical="center"/>
    </xf>
    <xf numFmtId="0" fontId="17" fillId="17" borderId="4" xfId="0" applyFont="1" applyFill="1" applyBorder="1" applyAlignment="1">
      <alignment horizontal="left" vertical="center"/>
    </xf>
    <xf numFmtId="0" fontId="21" fillId="17" borderId="4" xfId="0" applyFont="1" applyFill="1" applyBorder="1" applyAlignment="1">
      <alignment horizontal="left" vertical="center"/>
    </xf>
    <xf numFmtId="0" fontId="23" fillId="7" borderId="3" xfId="0" applyFont="1" applyFill="1" applyBorder="1" applyAlignment="1">
      <alignment horizontal="center" vertical="center"/>
    </xf>
    <xf numFmtId="0" fontId="24" fillId="9" borderId="3" xfId="0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center" vertical="center"/>
    </xf>
    <xf numFmtId="0" fontId="26" fillId="8" borderId="3" xfId="0" applyFont="1" applyFill="1" applyBorder="1" applyAlignment="1">
      <alignment horizontal="center" vertical="center"/>
    </xf>
    <xf numFmtId="0" fontId="20" fillId="12" borderId="3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/>
    </xf>
    <xf numFmtId="0" fontId="28" fillId="11" borderId="3" xfId="0" applyFont="1" applyFill="1" applyBorder="1" applyAlignment="1">
      <alignment horizontal="center" vertical="center"/>
    </xf>
    <xf numFmtId="0" fontId="32" fillId="21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left" vertical="center"/>
    </xf>
    <xf numFmtId="1" fontId="33" fillId="4" borderId="3" xfId="0" applyNumberFormat="1" applyFont="1" applyFill="1" applyBorder="1" applyAlignment="1">
      <alignment horizontal="center" vertical="center"/>
    </xf>
    <xf numFmtId="164" fontId="16" fillId="4" borderId="3" xfId="0" applyNumberFormat="1" applyFont="1" applyFill="1" applyBorder="1" applyAlignment="1">
      <alignment horizontal="center" vertical="center"/>
    </xf>
    <xf numFmtId="0" fontId="0" fillId="17" borderId="0" xfId="0" applyFill="1"/>
    <xf numFmtId="0" fontId="24" fillId="9" borderId="3" xfId="0" applyFont="1" applyFill="1" applyBorder="1" applyAlignment="1">
      <alignment horizontal="left" vertical="center"/>
    </xf>
    <xf numFmtId="1" fontId="34" fillId="9" borderId="3" xfId="0" applyNumberFormat="1" applyFont="1" applyFill="1" applyBorder="1" applyAlignment="1">
      <alignment horizontal="center" vertical="center"/>
    </xf>
    <xf numFmtId="164" fontId="35" fillId="9" borderId="3" xfId="0" applyNumberFormat="1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left" vertical="center"/>
    </xf>
    <xf numFmtId="1" fontId="36" fillId="5" borderId="3" xfId="0" applyNumberFormat="1" applyFont="1" applyFill="1" applyBorder="1" applyAlignment="1">
      <alignment horizontal="center" vertical="center"/>
    </xf>
    <xf numFmtId="164" fontId="37" fillId="5" borderId="3" xfId="0" applyNumberFormat="1" applyFont="1" applyFill="1" applyBorder="1" applyAlignment="1">
      <alignment horizontal="center" vertical="center"/>
    </xf>
    <xf numFmtId="0" fontId="25" fillId="10" borderId="3" xfId="0" applyFont="1" applyFill="1" applyBorder="1" applyAlignment="1">
      <alignment horizontal="left" vertical="center"/>
    </xf>
    <xf numFmtId="1" fontId="38" fillId="10" borderId="3" xfId="0" applyNumberFormat="1" applyFont="1" applyFill="1" applyBorder="1" applyAlignment="1">
      <alignment horizontal="center" vertical="center"/>
    </xf>
    <xf numFmtId="164" fontId="39" fillId="10" borderId="3" xfId="0" applyNumberFormat="1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left" vertical="center"/>
    </xf>
    <xf numFmtId="1" fontId="40" fillId="6" borderId="3" xfId="0" applyNumberFormat="1" applyFont="1" applyFill="1" applyBorder="1" applyAlignment="1">
      <alignment horizontal="center" vertical="center"/>
    </xf>
    <xf numFmtId="164" fontId="41" fillId="6" borderId="3" xfId="0" applyNumberFormat="1" applyFont="1" applyFill="1" applyBorder="1" applyAlignment="1">
      <alignment horizontal="center" vertical="center"/>
    </xf>
    <xf numFmtId="0" fontId="28" fillId="11" borderId="3" xfId="0" applyFont="1" applyFill="1" applyBorder="1" applyAlignment="1">
      <alignment horizontal="left" vertical="center"/>
    </xf>
    <xf numFmtId="1" fontId="42" fillId="11" borderId="3" xfId="0" applyNumberFormat="1" applyFont="1" applyFill="1" applyBorder="1" applyAlignment="1">
      <alignment horizontal="center" vertical="center"/>
    </xf>
    <xf numFmtId="164" fontId="43" fillId="11" borderId="3" xfId="0" applyNumberFormat="1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left" vertical="center"/>
    </xf>
    <xf numFmtId="1" fontId="44" fillId="7" borderId="3" xfId="0" applyNumberFormat="1" applyFont="1" applyFill="1" applyBorder="1" applyAlignment="1">
      <alignment horizontal="center" vertical="center"/>
    </xf>
    <xf numFmtId="164" fontId="45" fillId="7" borderId="3" xfId="0" applyNumberFormat="1" applyFont="1" applyFill="1" applyBorder="1" applyAlignment="1">
      <alignment horizontal="center" vertical="center"/>
    </xf>
    <xf numFmtId="0" fontId="20" fillId="12" borderId="3" xfId="0" applyFont="1" applyFill="1" applyBorder="1" applyAlignment="1">
      <alignment horizontal="left" vertical="center"/>
    </xf>
    <xf numFmtId="1" fontId="46" fillId="12" borderId="3" xfId="0" applyNumberFormat="1" applyFont="1" applyFill="1" applyBorder="1" applyAlignment="1">
      <alignment horizontal="center" vertical="center"/>
    </xf>
    <xf numFmtId="164" fontId="47" fillId="12" borderId="3" xfId="0" applyNumberFormat="1" applyFont="1" applyFill="1" applyBorder="1" applyAlignment="1">
      <alignment horizontal="center" vertical="center"/>
    </xf>
    <xf numFmtId="0" fontId="26" fillId="8" borderId="3" xfId="0" applyFont="1" applyFill="1" applyBorder="1" applyAlignment="1">
      <alignment horizontal="left" vertical="center"/>
    </xf>
    <xf numFmtId="1" fontId="48" fillId="8" borderId="3" xfId="0" applyNumberFormat="1" applyFont="1" applyFill="1" applyBorder="1" applyAlignment="1">
      <alignment horizontal="center" vertical="center"/>
    </xf>
    <xf numFmtId="164" fontId="49" fillId="8" borderId="3" xfId="0" applyNumberFormat="1" applyFont="1" applyFill="1" applyBorder="1" applyAlignment="1">
      <alignment horizontal="center" vertical="center"/>
    </xf>
    <xf numFmtId="0" fontId="18" fillId="22" borderId="2" xfId="0" applyFont="1" applyFill="1" applyBorder="1" applyAlignment="1">
      <alignment horizontal="center" vertical="center" wrapText="1"/>
    </xf>
    <xf numFmtId="0" fontId="33" fillId="16" borderId="3" xfId="0" applyFont="1" applyFill="1" applyBorder="1" applyAlignment="1">
      <alignment horizontal="left" vertical="center"/>
    </xf>
    <xf numFmtId="1" fontId="40" fillId="16" borderId="3" xfId="0" applyNumberFormat="1" applyFont="1" applyFill="1" applyBorder="1" applyAlignment="1">
      <alignment horizontal="center" vertical="center"/>
    </xf>
    <xf numFmtId="1" fontId="50" fillId="16" borderId="3" xfId="0" applyNumberFormat="1" applyFont="1" applyFill="1" applyBorder="1" applyAlignment="1">
      <alignment horizontal="center" vertical="center"/>
    </xf>
    <xf numFmtId="0" fontId="0" fillId="16" borderId="0" xfId="0" applyFill="1"/>
    <xf numFmtId="0" fontId="33" fillId="17" borderId="3" xfId="0" applyFont="1" applyFill="1" applyBorder="1" applyAlignment="1">
      <alignment horizontal="left" vertical="center"/>
    </xf>
    <xf numFmtId="1" fontId="40" fillId="17" borderId="3" xfId="0" applyNumberFormat="1" applyFont="1" applyFill="1" applyBorder="1" applyAlignment="1">
      <alignment horizontal="center" vertical="center"/>
    </xf>
    <xf numFmtId="1" fontId="50" fillId="17" borderId="3" xfId="0" applyNumberFormat="1" applyFont="1" applyFill="1" applyBorder="1" applyAlignment="1">
      <alignment horizontal="center" vertical="center"/>
    </xf>
    <xf numFmtId="0" fontId="25" fillId="23" borderId="2" xfId="0" applyFont="1" applyFill="1" applyBorder="1" applyAlignment="1">
      <alignment horizontal="center" vertical="center" wrapText="1"/>
    </xf>
    <xf numFmtId="0" fontId="32" fillId="12" borderId="3" xfId="0" applyFont="1" applyFill="1" applyBorder="1" applyAlignment="1">
      <alignment horizontal="left" vertical="center"/>
    </xf>
    <xf numFmtId="0" fontId="17" fillId="12" borderId="3" xfId="0" applyFont="1" applyFill="1" applyBorder="1" applyAlignment="1">
      <alignment horizontal="left" vertical="center"/>
    </xf>
    <xf numFmtId="0" fontId="19" fillId="12" borderId="3" xfId="0" applyFont="1" applyFill="1" applyBorder="1" applyAlignment="1">
      <alignment horizontal="center" vertical="center"/>
    </xf>
    <xf numFmtId="0" fontId="51" fillId="12" borderId="3" xfId="0" applyFont="1" applyFill="1" applyBorder="1" applyAlignment="1">
      <alignment horizontal="center" vertical="center"/>
    </xf>
    <xf numFmtId="0" fontId="32" fillId="24" borderId="3" xfId="0" applyFont="1" applyFill="1" applyBorder="1" applyAlignment="1">
      <alignment horizontal="left" vertical="center"/>
    </xf>
    <xf numFmtId="0" fontId="17" fillId="24" borderId="3" xfId="0" applyFont="1" applyFill="1" applyBorder="1" applyAlignment="1">
      <alignment horizontal="left" vertical="center"/>
    </xf>
    <xf numFmtId="0" fontId="20" fillId="24" borderId="3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center" vertical="center"/>
    </xf>
    <xf numFmtId="0" fontId="51" fillId="24" borderId="3" xfId="0" applyFont="1" applyFill="1" applyBorder="1" applyAlignment="1">
      <alignment horizontal="center" vertical="center"/>
    </xf>
    <xf numFmtId="0" fontId="22" fillId="12" borderId="3" xfId="0" applyFont="1" applyFill="1" applyBorder="1" applyAlignment="1">
      <alignment horizontal="center" vertical="center"/>
    </xf>
    <xf numFmtId="0" fontId="52" fillId="24" borderId="3" xfId="0" applyFont="1" applyFill="1" applyBorder="1" applyAlignment="1">
      <alignment horizontal="center" vertical="center"/>
    </xf>
    <xf numFmtId="0" fontId="53" fillId="25" borderId="4" xfId="0" applyFont="1" applyFill="1" applyBorder="1" applyAlignment="1">
      <alignment horizontal="center" vertical="center"/>
    </xf>
    <xf numFmtId="0" fontId="24" fillId="26" borderId="2" xfId="0" applyFont="1" applyFill="1" applyBorder="1" applyAlignment="1">
      <alignment horizontal="center" vertical="center" wrapText="1"/>
    </xf>
    <xf numFmtId="165" fontId="54" fillId="9" borderId="3" xfId="0" applyNumberFormat="1" applyFont="1" applyFill="1" applyBorder="1" applyAlignment="1">
      <alignment horizontal="center" vertical="center"/>
    </xf>
    <xf numFmtId="9" fontId="53" fillId="25" borderId="4" xfId="0" applyNumberFormat="1" applyFont="1" applyFill="1" applyBorder="1" applyAlignment="1">
      <alignment horizontal="center" vertical="center"/>
    </xf>
    <xf numFmtId="164" fontId="54" fillId="9" borderId="3" xfId="0" applyNumberFormat="1" applyFont="1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left" vertical="top" wrapText="1"/>
    </xf>
    <xf numFmtId="0" fontId="21" fillId="16" borderId="3" xfId="0" applyFont="1" applyFill="1" applyBorder="1" applyAlignment="1">
      <alignment horizontal="left" vertical="top" wrapText="1"/>
    </xf>
    <xf numFmtId="0" fontId="14" fillId="21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left" vertical="top" wrapText="1"/>
    </xf>
    <xf numFmtId="0" fontId="18" fillId="6" borderId="3" xfId="0" applyFont="1" applyFill="1" applyBorder="1" applyAlignment="1">
      <alignment horizontal="left" vertical="top" wrapText="1"/>
    </xf>
    <xf numFmtId="0" fontId="20" fillId="23" borderId="2" xfId="0" applyFont="1" applyFill="1" applyBorder="1" applyAlignment="1">
      <alignment horizontal="center" vertical="center" wrapText="1"/>
    </xf>
    <xf numFmtId="0" fontId="20" fillId="12" borderId="3" xfId="0" applyFont="1" applyFill="1" applyBorder="1" applyAlignment="1">
      <alignment horizontal="left" vertical="top" wrapText="1"/>
    </xf>
    <xf numFmtId="0" fontId="22" fillId="26" borderId="2" xfId="0" applyFont="1" applyFill="1" applyBorder="1" applyAlignment="1">
      <alignment horizontal="center" vertical="center" wrapText="1"/>
    </xf>
    <xf numFmtId="0" fontId="22" fillId="27" borderId="3" xfId="0" applyFont="1" applyFill="1" applyBorder="1" applyAlignment="1">
      <alignment horizontal="left" vertical="top" wrapText="1"/>
    </xf>
    <xf numFmtId="0" fontId="31" fillId="2" borderId="5" xfId="0" applyFont="1" applyFill="1" applyBorder="1" applyAlignment="1">
      <alignment horizontal="center" vertical="center"/>
    </xf>
    <xf numFmtId="0" fontId="31" fillId="15" borderId="6" xfId="0" applyFont="1" applyFill="1" applyBorder="1" applyAlignment="1">
      <alignment horizontal="center" vertical="center"/>
    </xf>
    <xf numFmtId="0" fontId="31" fillId="13" borderId="7" xfId="0" applyFont="1" applyFill="1" applyBorder="1" applyAlignment="1">
      <alignment horizontal="center" vertical="center"/>
    </xf>
    <xf numFmtId="0" fontId="31" fillId="18" borderId="8" xfId="0" applyFont="1" applyFill="1" applyBorder="1" applyAlignment="1">
      <alignment horizontal="center" vertical="center"/>
    </xf>
    <xf numFmtId="0" fontId="31" fillId="19" borderId="9" xfId="0" applyFont="1" applyFill="1" applyBorder="1" applyAlignment="1">
      <alignment horizontal="center" vertical="center"/>
    </xf>
    <xf numFmtId="164" fontId="31" fillId="14" borderId="10" xfId="0" applyNumberFormat="1" applyFont="1" applyFill="1" applyBorder="1" applyAlignment="1">
      <alignment horizontal="center" vertical="center"/>
    </xf>
    <xf numFmtId="164" fontId="31" fillId="20" borderId="11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left" vertical="center"/>
    </xf>
    <xf numFmtId="0" fontId="30" fillId="15" borderId="0" xfId="0" applyFont="1" applyFill="1" applyAlignment="1">
      <alignment horizontal="left" vertical="center"/>
    </xf>
    <xf numFmtId="0" fontId="30" fillId="14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center" vertical="center" wrapText="1"/>
    </xf>
    <xf numFmtId="0" fontId="56" fillId="15" borderId="0" xfId="0" applyFont="1" applyFill="1" applyAlignment="1">
      <alignment horizontal="center" vertical="center"/>
    </xf>
    <xf numFmtId="0" fontId="57" fillId="6" borderId="0" xfId="0" applyFont="1" applyFill="1" applyAlignment="1">
      <alignment horizontal="center" vertical="center"/>
    </xf>
    <xf numFmtId="0" fontId="30" fillId="20" borderId="0" xfId="0" applyFont="1" applyFill="1" applyAlignment="1">
      <alignment horizontal="left" vertical="center"/>
    </xf>
  </cellXfs>
  <cellStyles count="1">
    <cellStyle name="Standard" xfId="0" builtinId="0"/>
  </cellStyles>
  <dxfs count="18">
    <dxf>
      <font>
        <b/>
        <sz val="9"/>
        <color rgb="FFE8613C"/>
        <name val="Calibri"/>
        <charset val="1"/>
      </font>
      <fill>
        <patternFill>
          <bgColor rgb="FFFBE9E7"/>
        </patternFill>
      </fill>
    </dxf>
    <dxf>
      <font>
        <b/>
        <sz val="9"/>
        <color rgb="FF757575"/>
        <name val="Calibri"/>
        <charset val="1"/>
      </font>
      <fill>
        <patternFill>
          <bgColor rgb="FFF5F5F5"/>
        </patternFill>
      </fill>
    </dxf>
    <dxf>
      <font>
        <b/>
        <sz val="9"/>
        <color rgb="FF922B21"/>
        <name val="Calibri"/>
        <charset val="1"/>
      </font>
      <fill>
        <patternFill>
          <bgColor rgb="FFFADBD8"/>
        </patternFill>
      </fill>
    </dxf>
    <dxf>
      <font>
        <b/>
        <sz val="9"/>
        <color rgb="FF1E8449"/>
        <name val="Calibri"/>
        <charset val="1"/>
      </font>
      <fill>
        <patternFill>
          <bgColor rgb="FFE9F7EF"/>
        </patternFill>
      </fill>
    </dxf>
    <dxf>
      <font>
        <b/>
        <sz val="9"/>
        <color rgb="FF6A1B9A"/>
        <name val="Calibri"/>
        <charset val="1"/>
      </font>
      <fill>
        <patternFill>
          <bgColor rgb="FFF3E5F5"/>
        </patternFill>
      </fill>
    </dxf>
    <dxf>
      <font>
        <b/>
        <sz val="9"/>
        <color rgb="FF1A73A4"/>
        <name val="Calibri"/>
        <charset val="1"/>
      </font>
      <fill>
        <patternFill>
          <bgColor rgb="FFEBF5FB"/>
        </patternFill>
      </fill>
    </dxf>
    <dxf>
      <font>
        <b/>
        <sz val="9"/>
        <color rgb="FF0D7680"/>
        <name val="Calibri"/>
        <charset val="1"/>
      </font>
      <fill>
        <patternFill>
          <bgColor rgb="FFE0F7F6"/>
        </patternFill>
      </fill>
    </dxf>
    <dxf>
      <font>
        <b/>
        <sz val="9"/>
        <color rgb="FFB7860B"/>
        <name val="Calibri"/>
        <charset val="1"/>
      </font>
      <fill>
        <patternFill>
          <bgColor rgb="FFFEF9E7"/>
        </patternFill>
      </fill>
    </dxf>
    <dxf>
      <font>
        <b/>
        <sz val="9"/>
        <color rgb="FF3D4B6B"/>
        <name val="Calibri"/>
        <charset val="1"/>
      </font>
      <fill>
        <patternFill>
          <bgColor rgb="FFE8EAF6"/>
        </patternFill>
      </fill>
    </dxf>
    <dxf>
      <fill>
        <patternFill>
          <bgColor rgb="FFFBE9E7"/>
        </patternFill>
      </fill>
    </dxf>
    <dxf>
      <fill>
        <patternFill>
          <bgColor rgb="FFF5F5F5"/>
        </patternFill>
      </fill>
    </dxf>
    <dxf>
      <fill>
        <patternFill>
          <bgColor rgb="FFFADBD8"/>
        </patternFill>
      </fill>
    </dxf>
    <dxf>
      <fill>
        <patternFill>
          <bgColor rgb="FFE9F7EF"/>
        </patternFill>
      </fill>
    </dxf>
    <dxf>
      <fill>
        <patternFill>
          <bgColor rgb="FFF3E5F5"/>
        </patternFill>
      </fill>
    </dxf>
    <dxf>
      <fill>
        <patternFill>
          <bgColor rgb="FFEBF5FB"/>
        </patternFill>
      </fill>
    </dxf>
    <dxf>
      <fill>
        <patternFill>
          <bgColor rgb="FFE0F7F6"/>
        </patternFill>
      </fill>
    </dxf>
    <dxf>
      <fill>
        <patternFill>
          <bgColor rgb="FFFEF9E7"/>
        </patternFill>
      </fill>
    </dxf>
    <dxf>
      <fill>
        <patternFill>
          <bgColor rgb="FFE8EAF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1F8E9"/>
      <rgbColor rgb="FFFF00FF"/>
      <rgbColor rgb="FFF5F5F8"/>
      <rgbColor rgb="FF800000"/>
      <rgbColor rgb="FF008000"/>
      <rgbColor rgb="FF000080"/>
      <rgbColor rgb="FFB7860B"/>
      <rgbColor rgb="FF6A1B9A"/>
      <rgbColor rgb="FF0D7680"/>
      <rgbColor rgb="FFD1C4E9"/>
      <rgbColor rgb="FF757575"/>
      <rgbColor rgb="FFEDE7F6"/>
      <rgbColor rgb="FF993366"/>
      <rgbColor rgb="FFFEF9E7"/>
      <rgbColor rgb="FFE0F7F6"/>
      <rgbColor rgb="FF660066"/>
      <rgbColor rgb="FFE8EAF6"/>
      <rgbColor rgb="FF0066CC"/>
      <rgbColor rgb="FFC5CAE9"/>
      <rgbColor rgb="FF000080"/>
      <rgbColor rgb="FFFF00FF"/>
      <rgbColor rgb="FFFBE9E7"/>
      <rgbColor rgb="FFF5F5F5"/>
      <rgbColor rgb="FF800080"/>
      <rgbColor rgb="FF800000"/>
      <rgbColor rgb="FF1A73A4"/>
      <rgbColor rgb="FF0000FF"/>
      <rgbColor rgb="FF00CCFF"/>
      <rgbColor rgb="FFE9F7EF"/>
      <rgbColor rgb="FFC8E6C9"/>
      <rgbColor rgb="FFFFF3E0"/>
      <rgbColor rgb="FFB2DFDB"/>
      <rgbColor rgb="FFFADBD8"/>
      <rgbColor rgb="FFD0D3D4"/>
      <rgbColor rgb="FFFFCCBC"/>
      <rgbColor rgb="FF3366FF"/>
      <rgbColor rgb="FFEEF2FF"/>
      <rgbColor rgb="FFEBF5FB"/>
      <rgbColor rgb="FFF3E5F5"/>
      <rgbColor rgb="FFD4880A"/>
      <rgbColor rgb="FFE8613C"/>
      <rgbColor rgb="FF5B4B8A"/>
      <rgbColor rgb="FF7986CB"/>
      <rgbColor rgb="FF003366"/>
      <rgbColor rgb="FF1E8449"/>
      <rgbColor rgb="FF003300"/>
      <rgbColor rgb="FF333300"/>
      <rgbColor rgb="FF922B21"/>
      <rgbColor rgb="FF993366"/>
      <rgbColor rgb="FF2C3175"/>
      <rgbColor rgb="FF3D4B6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C3175"/>
  </sheetPr>
  <dimension ref="B1:L79"/>
  <sheetViews>
    <sheetView showGridLines="0"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L38" sqref="L38"/>
    </sheetView>
  </sheetViews>
  <sheetFormatPr baseColWidth="10" defaultColWidth="8.7109375" defaultRowHeight="15" x14ac:dyDescent="0.25"/>
  <cols>
    <col min="1" max="1" width="2" customWidth="1"/>
    <col min="2" max="2" width="2.7109375" bestFit="1" customWidth="1"/>
    <col min="3" max="3" width="19.5703125" bestFit="1" customWidth="1"/>
    <col min="4" max="4" width="28.85546875" bestFit="1" customWidth="1"/>
    <col min="5" max="5" width="16.5703125" bestFit="1" customWidth="1"/>
    <col min="6" max="6" width="9.28515625" bestFit="1" customWidth="1"/>
    <col min="7" max="7" width="10.5703125" bestFit="1" customWidth="1"/>
    <col min="8" max="8" width="11.28515625" bestFit="1" customWidth="1"/>
    <col min="9" max="9" width="15.28515625" bestFit="1" customWidth="1"/>
    <col min="10" max="10" width="10" bestFit="1" customWidth="1"/>
    <col min="11" max="11" width="16.7109375" bestFit="1" customWidth="1"/>
    <col min="12" max="12" width="62" bestFit="1" customWidth="1"/>
    <col min="13" max="13" width="2" customWidth="1"/>
  </cols>
  <sheetData>
    <row r="1" spans="2:12" ht="7.5" customHeight="1" x14ac:dyDescent="0.25"/>
    <row r="2" spans="2:12" ht="55.5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ht="24" customHeight="1" x14ac:dyDescent="0.25"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2" ht="9.75" customHeight="1" x14ac:dyDescent="0.25"/>
    <row r="5" spans="2:12" ht="19.5" customHeight="1" x14ac:dyDescent="0.25">
      <c r="B5" s="12" t="s">
        <v>2</v>
      </c>
      <c r="C5" s="12"/>
      <c r="D5" s="11" t="s">
        <v>3</v>
      </c>
      <c r="E5" s="11"/>
      <c r="F5" s="10" t="s">
        <v>4</v>
      </c>
      <c r="G5" s="10"/>
      <c r="H5" s="9" t="s">
        <v>5</v>
      </c>
      <c r="I5" s="9"/>
      <c r="J5" s="8" t="s">
        <v>6</v>
      </c>
      <c r="K5" s="8"/>
    </row>
    <row r="6" spans="2:12" ht="19.5" customHeight="1" x14ac:dyDescent="0.25">
      <c r="B6" s="7" t="s">
        <v>7</v>
      </c>
      <c r="C6" s="7"/>
      <c r="D6" s="6" t="s">
        <v>8</v>
      </c>
      <c r="E6" s="6"/>
      <c r="F6" s="5" t="s">
        <v>9</v>
      </c>
      <c r="G6" s="5"/>
      <c r="H6" s="4" t="s">
        <v>10</v>
      </c>
      <c r="I6" s="4"/>
    </row>
    <row r="7" spans="2:12" ht="7.5" customHeight="1" x14ac:dyDescent="0.25"/>
    <row r="8" spans="2:12" ht="30" customHeight="1" x14ac:dyDescent="0.25">
      <c r="B8" s="15" t="s">
        <v>11</v>
      </c>
      <c r="C8" s="16" t="s">
        <v>12</v>
      </c>
      <c r="D8" s="16" t="s">
        <v>13</v>
      </c>
      <c r="E8" s="17" t="s">
        <v>14</v>
      </c>
      <c r="F8" s="17" t="s">
        <v>15</v>
      </c>
      <c r="G8" s="17" t="s">
        <v>16</v>
      </c>
      <c r="H8" s="18" t="s">
        <v>17</v>
      </c>
      <c r="I8" s="19" t="s">
        <v>18</v>
      </c>
      <c r="J8" s="19" t="s">
        <v>19</v>
      </c>
      <c r="K8" s="17" t="s">
        <v>20</v>
      </c>
      <c r="L8" s="16" t="s">
        <v>21</v>
      </c>
    </row>
    <row r="9" spans="2:12" ht="18.75" customHeight="1" x14ac:dyDescent="0.25">
      <c r="B9" s="20">
        <f t="shared" ref="B9:B28" si="0">ROW()-8</f>
        <v>1</v>
      </c>
      <c r="C9" s="21" t="s">
        <v>22</v>
      </c>
      <c r="D9" s="22" t="s">
        <v>23</v>
      </c>
      <c r="E9" s="23" t="s">
        <v>24</v>
      </c>
      <c r="F9" s="23" t="s">
        <v>25</v>
      </c>
      <c r="G9" s="23" t="s">
        <v>26</v>
      </c>
      <c r="H9" s="24" t="s">
        <v>4</v>
      </c>
      <c r="I9" s="25" t="s">
        <v>27</v>
      </c>
      <c r="J9" s="26" t="s">
        <v>28</v>
      </c>
      <c r="K9" s="27" t="s">
        <v>29</v>
      </c>
      <c r="L9" s="28" t="s">
        <v>30</v>
      </c>
    </row>
    <row r="10" spans="2:12" ht="18.75" customHeight="1" x14ac:dyDescent="0.25">
      <c r="B10" s="20">
        <f t="shared" si="0"/>
        <v>2</v>
      </c>
      <c r="C10" s="29" t="s">
        <v>31</v>
      </c>
      <c r="D10" s="30" t="s">
        <v>32</v>
      </c>
      <c r="E10" s="31" t="s">
        <v>33</v>
      </c>
      <c r="F10" s="31" t="s">
        <v>34</v>
      </c>
      <c r="G10" s="31" t="s">
        <v>34</v>
      </c>
      <c r="H10" s="32" t="s">
        <v>2</v>
      </c>
      <c r="I10" s="33" t="s">
        <v>35</v>
      </c>
      <c r="J10" s="34" t="s">
        <v>28</v>
      </c>
      <c r="K10" s="35" t="s">
        <v>36</v>
      </c>
      <c r="L10" s="36" t="s">
        <v>37</v>
      </c>
    </row>
    <row r="11" spans="2:12" ht="18.75" customHeight="1" x14ac:dyDescent="0.25">
      <c r="B11" s="20">
        <f t="shared" si="0"/>
        <v>3</v>
      </c>
      <c r="C11" s="21" t="s">
        <v>38</v>
      </c>
      <c r="D11" s="22" t="s">
        <v>39</v>
      </c>
      <c r="E11" s="23" t="s">
        <v>40</v>
      </c>
      <c r="F11" s="23" t="s">
        <v>41</v>
      </c>
      <c r="G11" s="23" t="s">
        <v>42</v>
      </c>
      <c r="H11" s="37" t="s">
        <v>5</v>
      </c>
      <c r="I11" s="25" t="s">
        <v>27</v>
      </c>
      <c r="J11" s="26" t="s">
        <v>43</v>
      </c>
      <c r="K11" s="27" t="s">
        <v>44</v>
      </c>
      <c r="L11" s="28" t="s">
        <v>45</v>
      </c>
    </row>
    <row r="12" spans="2:12" ht="18.75" customHeight="1" x14ac:dyDescent="0.25">
      <c r="B12" s="20">
        <f t="shared" si="0"/>
        <v>4</v>
      </c>
      <c r="C12" s="29" t="s">
        <v>46</v>
      </c>
      <c r="D12" s="30" t="s">
        <v>47</v>
      </c>
      <c r="E12" s="31" t="s">
        <v>48</v>
      </c>
      <c r="F12" s="31" t="s">
        <v>49</v>
      </c>
      <c r="G12" s="31" t="s">
        <v>50</v>
      </c>
      <c r="H12" s="38" t="s">
        <v>7</v>
      </c>
      <c r="I12" s="33" t="s">
        <v>51</v>
      </c>
      <c r="J12" s="31" t="s">
        <v>36</v>
      </c>
      <c r="K12" s="35" t="s">
        <v>52</v>
      </c>
      <c r="L12" s="36" t="s">
        <v>53</v>
      </c>
    </row>
    <row r="13" spans="2:12" ht="18.75" customHeight="1" x14ac:dyDescent="0.25">
      <c r="B13" s="20">
        <f t="shared" si="0"/>
        <v>5</v>
      </c>
      <c r="C13" s="21" t="s">
        <v>54</v>
      </c>
      <c r="D13" s="22" t="s">
        <v>55</v>
      </c>
      <c r="E13" s="23" t="s">
        <v>24</v>
      </c>
      <c r="F13" s="23" t="s">
        <v>56</v>
      </c>
      <c r="G13" s="23" t="s">
        <v>56</v>
      </c>
      <c r="H13" s="32" t="s">
        <v>2</v>
      </c>
      <c r="I13" s="25" t="s">
        <v>35</v>
      </c>
      <c r="J13" s="26" t="s">
        <v>57</v>
      </c>
      <c r="K13" s="27" t="s">
        <v>36</v>
      </c>
      <c r="L13" s="28" t="s">
        <v>58</v>
      </c>
    </row>
    <row r="14" spans="2:12" ht="18.75" customHeight="1" x14ac:dyDescent="0.25">
      <c r="B14" s="20">
        <f t="shared" si="0"/>
        <v>6</v>
      </c>
      <c r="C14" s="29" t="s">
        <v>59</v>
      </c>
      <c r="D14" s="30" t="s">
        <v>60</v>
      </c>
      <c r="E14" s="31" t="s">
        <v>61</v>
      </c>
      <c r="F14" s="31" t="s">
        <v>62</v>
      </c>
      <c r="G14" s="31" t="s">
        <v>63</v>
      </c>
      <c r="H14" s="39" t="s">
        <v>8</v>
      </c>
      <c r="I14" s="33" t="s">
        <v>64</v>
      </c>
      <c r="J14" s="31" t="s">
        <v>36</v>
      </c>
      <c r="K14" s="35" t="s">
        <v>65</v>
      </c>
      <c r="L14" s="36" t="s">
        <v>66</v>
      </c>
    </row>
    <row r="15" spans="2:12" ht="18.75" customHeight="1" x14ac:dyDescent="0.25">
      <c r="B15" s="20">
        <f t="shared" si="0"/>
        <v>7</v>
      </c>
      <c r="C15" s="21" t="s">
        <v>67</v>
      </c>
      <c r="D15" s="22" t="s">
        <v>68</v>
      </c>
      <c r="E15" s="23" t="s">
        <v>40</v>
      </c>
      <c r="F15" s="23" t="s">
        <v>69</v>
      </c>
      <c r="G15" s="23" t="s">
        <v>69</v>
      </c>
      <c r="H15" s="32" t="s">
        <v>2</v>
      </c>
      <c r="I15" s="25" t="s">
        <v>35</v>
      </c>
      <c r="J15" s="26" t="s">
        <v>70</v>
      </c>
      <c r="K15" s="27" t="s">
        <v>36</v>
      </c>
      <c r="L15" s="28" t="s">
        <v>71</v>
      </c>
    </row>
    <row r="16" spans="2:12" ht="18.75" customHeight="1" x14ac:dyDescent="0.25">
      <c r="B16" s="20">
        <f t="shared" si="0"/>
        <v>8</v>
      </c>
      <c r="C16" s="29" t="s">
        <v>72</v>
      </c>
      <c r="D16" s="30" t="s">
        <v>73</v>
      </c>
      <c r="E16" s="31" t="s">
        <v>33</v>
      </c>
      <c r="F16" s="31" t="s">
        <v>26</v>
      </c>
      <c r="G16" s="31" t="s">
        <v>74</v>
      </c>
      <c r="H16" s="40" t="s">
        <v>6</v>
      </c>
      <c r="I16" s="33" t="s">
        <v>27</v>
      </c>
      <c r="J16" s="34" t="s">
        <v>75</v>
      </c>
      <c r="K16" s="35" t="s">
        <v>76</v>
      </c>
      <c r="L16" s="36" t="s">
        <v>77</v>
      </c>
    </row>
    <row r="17" spans="2:12" ht="18.75" customHeight="1" x14ac:dyDescent="0.25">
      <c r="B17" s="20">
        <f t="shared" si="0"/>
        <v>9</v>
      </c>
      <c r="C17" s="21" t="s">
        <v>78</v>
      </c>
      <c r="D17" s="22" t="s">
        <v>79</v>
      </c>
      <c r="E17" s="23" t="s">
        <v>80</v>
      </c>
      <c r="F17" s="23" t="s">
        <v>42</v>
      </c>
      <c r="G17" s="23" t="s">
        <v>42</v>
      </c>
      <c r="H17" s="41" t="s">
        <v>10</v>
      </c>
      <c r="I17" s="25" t="s">
        <v>81</v>
      </c>
      <c r="J17" s="23" t="s">
        <v>36</v>
      </c>
      <c r="K17" s="27" t="s">
        <v>36</v>
      </c>
      <c r="L17" s="28" t="s">
        <v>82</v>
      </c>
    </row>
    <row r="18" spans="2:12" ht="18.75" customHeight="1" x14ac:dyDescent="0.25">
      <c r="B18" s="20">
        <f t="shared" si="0"/>
        <v>10</v>
      </c>
      <c r="C18" s="29" t="s">
        <v>83</v>
      </c>
      <c r="D18" s="30" t="s">
        <v>84</v>
      </c>
      <c r="E18" s="31" t="s">
        <v>85</v>
      </c>
      <c r="F18" s="31" t="s">
        <v>86</v>
      </c>
      <c r="G18" s="31" t="s">
        <v>43</v>
      </c>
      <c r="H18" s="24" t="s">
        <v>4</v>
      </c>
      <c r="I18" s="33" t="s">
        <v>27</v>
      </c>
      <c r="J18" s="34" t="s">
        <v>87</v>
      </c>
      <c r="K18" s="35" t="s">
        <v>88</v>
      </c>
      <c r="L18" s="36" t="s">
        <v>89</v>
      </c>
    </row>
    <row r="19" spans="2:12" ht="18.75" customHeight="1" x14ac:dyDescent="0.25">
      <c r="B19" s="20">
        <f t="shared" si="0"/>
        <v>11</v>
      </c>
      <c r="C19" s="21" t="s">
        <v>90</v>
      </c>
      <c r="D19" s="22" t="s">
        <v>91</v>
      </c>
      <c r="E19" s="23" t="s">
        <v>92</v>
      </c>
      <c r="F19" s="23" t="s">
        <v>93</v>
      </c>
      <c r="G19" s="23" t="s">
        <v>93</v>
      </c>
      <c r="H19" s="32" t="s">
        <v>2</v>
      </c>
      <c r="I19" s="25" t="s">
        <v>35</v>
      </c>
      <c r="J19" s="26" t="s">
        <v>94</v>
      </c>
      <c r="K19" s="27" t="s">
        <v>36</v>
      </c>
      <c r="L19" s="28" t="s">
        <v>95</v>
      </c>
    </row>
    <row r="20" spans="2:12" ht="18.75" customHeight="1" x14ac:dyDescent="0.25">
      <c r="B20" s="20">
        <f t="shared" si="0"/>
        <v>12</v>
      </c>
      <c r="C20" s="29" t="s">
        <v>96</v>
      </c>
      <c r="D20" s="30" t="s">
        <v>97</v>
      </c>
      <c r="E20" s="31" t="s">
        <v>98</v>
      </c>
      <c r="F20" s="31" t="s">
        <v>63</v>
      </c>
      <c r="G20" s="31" t="s">
        <v>57</v>
      </c>
      <c r="H20" s="42" t="s">
        <v>3</v>
      </c>
      <c r="I20" s="33" t="s">
        <v>81</v>
      </c>
      <c r="J20" s="31" t="s">
        <v>36</v>
      </c>
      <c r="K20" s="35" t="s">
        <v>99</v>
      </c>
      <c r="L20" s="36" t="s">
        <v>100</v>
      </c>
    </row>
    <row r="21" spans="2:12" ht="18.75" customHeight="1" x14ac:dyDescent="0.25">
      <c r="B21" s="20">
        <f t="shared" si="0"/>
        <v>13</v>
      </c>
      <c r="C21" s="21" t="s">
        <v>101</v>
      </c>
      <c r="D21" s="22" t="s">
        <v>102</v>
      </c>
      <c r="E21" s="23" t="s">
        <v>48</v>
      </c>
      <c r="F21" s="23" t="s">
        <v>28</v>
      </c>
      <c r="G21" s="23" t="s">
        <v>70</v>
      </c>
      <c r="H21" s="24" t="s">
        <v>4</v>
      </c>
      <c r="I21" s="25" t="s">
        <v>27</v>
      </c>
      <c r="J21" s="26" t="s">
        <v>103</v>
      </c>
      <c r="K21" s="27" t="s">
        <v>104</v>
      </c>
      <c r="L21" s="28" t="s">
        <v>105</v>
      </c>
    </row>
    <row r="22" spans="2:12" ht="18.75" customHeight="1" x14ac:dyDescent="0.25">
      <c r="B22" s="20">
        <f t="shared" si="0"/>
        <v>14</v>
      </c>
      <c r="C22" s="29" t="s">
        <v>106</v>
      </c>
      <c r="D22" s="30" t="s">
        <v>107</v>
      </c>
      <c r="E22" s="31" t="s">
        <v>24</v>
      </c>
      <c r="F22" s="31" t="s">
        <v>74</v>
      </c>
      <c r="G22" s="31" t="s">
        <v>74</v>
      </c>
      <c r="H22" s="32" t="s">
        <v>2</v>
      </c>
      <c r="I22" s="33" t="s">
        <v>35</v>
      </c>
      <c r="J22" s="34" t="s">
        <v>108</v>
      </c>
      <c r="K22" s="35" t="s">
        <v>36</v>
      </c>
      <c r="L22" s="36" t="s">
        <v>109</v>
      </c>
    </row>
    <row r="23" spans="2:12" ht="18.75" customHeight="1" x14ac:dyDescent="0.25">
      <c r="B23" s="20">
        <f t="shared" si="0"/>
        <v>15</v>
      </c>
      <c r="C23" s="21" t="s">
        <v>110</v>
      </c>
      <c r="D23" s="22" t="s">
        <v>111</v>
      </c>
      <c r="E23" s="23" t="s">
        <v>61</v>
      </c>
      <c r="F23" s="23" t="s">
        <v>43</v>
      </c>
      <c r="G23" s="23" t="s">
        <v>112</v>
      </c>
      <c r="H23" s="43" t="s">
        <v>9</v>
      </c>
      <c r="I23" s="25" t="s">
        <v>64</v>
      </c>
      <c r="J23" s="23" t="s">
        <v>36</v>
      </c>
      <c r="K23" s="27" t="s">
        <v>36</v>
      </c>
      <c r="L23" s="28" t="s">
        <v>113</v>
      </c>
    </row>
    <row r="24" spans="2:12" ht="18.75" customHeight="1" x14ac:dyDescent="0.25">
      <c r="B24" s="20">
        <f t="shared" si="0"/>
        <v>16</v>
      </c>
      <c r="C24" s="29" t="s">
        <v>114</v>
      </c>
      <c r="D24" s="30" t="s">
        <v>115</v>
      </c>
      <c r="E24" s="31" t="s">
        <v>24</v>
      </c>
      <c r="F24" s="31" t="s">
        <v>57</v>
      </c>
      <c r="G24" s="31" t="s">
        <v>57</v>
      </c>
      <c r="H24" s="32" t="s">
        <v>2</v>
      </c>
      <c r="I24" s="33" t="s">
        <v>35</v>
      </c>
      <c r="J24" s="34" t="s">
        <v>116</v>
      </c>
      <c r="K24" s="35" t="s">
        <v>36</v>
      </c>
      <c r="L24" s="36" t="s">
        <v>117</v>
      </c>
    </row>
    <row r="25" spans="2:12" ht="18.75" customHeight="1" x14ac:dyDescent="0.25">
      <c r="B25" s="20">
        <f t="shared" si="0"/>
        <v>17</v>
      </c>
      <c r="C25" s="21" t="s">
        <v>118</v>
      </c>
      <c r="D25" s="22" t="s">
        <v>119</v>
      </c>
      <c r="E25" s="23" t="s">
        <v>33</v>
      </c>
      <c r="F25" s="23" t="s">
        <v>120</v>
      </c>
      <c r="G25" s="23" t="s">
        <v>121</v>
      </c>
      <c r="H25" s="37" t="s">
        <v>5</v>
      </c>
      <c r="I25" s="25" t="s">
        <v>27</v>
      </c>
      <c r="J25" s="26" t="s">
        <v>122</v>
      </c>
      <c r="K25" s="27" t="s">
        <v>123</v>
      </c>
      <c r="L25" s="28" t="s">
        <v>124</v>
      </c>
    </row>
    <row r="26" spans="2:12" ht="18.75" customHeight="1" x14ac:dyDescent="0.25">
      <c r="B26" s="20">
        <f t="shared" si="0"/>
        <v>18</v>
      </c>
      <c r="C26" s="29" t="s">
        <v>125</v>
      </c>
      <c r="D26" s="30" t="s">
        <v>126</v>
      </c>
      <c r="E26" s="31" t="s">
        <v>40</v>
      </c>
      <c r="F26" s="31" t="s">
        <v>127</v>
      </c>
      <c r="G26" s="31" t="s">
        <v>127</v>
      </c>
      <c r="H26" s="41" t="s">
        <v>10</v>
      </c>
      <c r="I26" s="33" t="s">
        <v>35</v>
      </c>
      <c r="J26" s="34" t="s">
        <v>128</v>
      </c>
      <c r="K26" s="35" t="s">
        <v>36</v>
      </c>
      <c r="L26" s="36" t="s">
        <v>129</v>
      </c>
    </row>
    <row r="27" spans="2:12" ht="18.75" customHeight="1" x14ac:dyDescent="0.25">
      <c r="B27" s="20">
        <f t="shared" si="0"/>
        <v>19</v>
      </c>
      <c r="C27" s="21" t="s">
        <v>130</v>
      </c>
      <c r="D27" s="22" t="s">
        <v>131</v>
      </c>
      <c r="E27" s="23" t="s">
        <v>24</v>
      </c>
      <c r="F27" s="23" t="s">
        <v>70</v>
      </c>
      <c r="G27" s="23" t="s">
        <v>132</v>
      </c>
      <c r="H27" s="39" t="s">
        <v>8</v>
      </c>
      <c r="I27" s="25" t="s">
        <v>64</v>
      </c>
      <c r="J27" s="23" t="s">
        <v>36</v>
      </c>
      <c r="K27" s="27" t="s">
        <v>133</v>
      </c>
      <c r="L27" s="28" t="s">
        <v>134</v>
      </c>
    </row>
    <row r="28" spans="2:12" ht="18.75" customHeight="1" x14ac:dyDescent="0.25">
      <c r="B28" s="20">
        <f t="shared" si="0"/>
        <v>20</v>
      </c>
      <c r="C28" s="29" t="s">
        <v>135</v>
      </c>
      <c r="D28" s="30" t="s">
        <v>136</v>
      </c>
      <c r="E28" s="31" t="s">
        <v>80</v>
      </c>
      <c r="F28" s="31" t="s">
        <v>87</v>
      </c>
      <c r="G28" s="31" t="s">
        <v>87</v>
      </c>
      <c r="H28" s="32" t="s">
        <v>2</v>
      </c>
      <c r="I28" s="33" t="s">
        <v>35</v>
      </c>
      <c r="J28" s="34" t="s">
        <v>137</v>
      </c>
      <c r="K28" s="35" t="s">
        <v>36</v>
      </c>
      <c r="L28" s="36" t="s">
        <v>138</v>
      </c>
    </row>
    <row r="29" spans="2:12" ht="19.5" customHeight="1" x14ac:dyDescent="0.25"/>
    <row r="30" spans="2:12" ht="19.5" customHeight="1" x14ac:dyDescent="0.25"/>
    <row r="31" spans="2:12" ht="19.5" customHeight="1" x14ac:dyDescent="0.25"/>
    <row r="32" spans="2:12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</sheetData>
  <mergeCells count="11">
    <mergeCell ref="B6:C6"/>
    <mergeCell ref="D6:E6"/>
    <mergeCell ref="F6:G6"/>
    <mergeCell ref="H6:I6"/>
    <mergeCell ref="B2:L2"/>
    <mergeCell ref="B3:L3"/>
    <mergeCell ref="B5:C5"/>
    <mergeCell ref="D5:E5"/>
    <mergeCell ref="F5:G5"/>
    <mergeCell ref="H5:I5"/>
    <mergeCell ref="J5:K5"/>
  </mergeCells>
  <conditionalFormatting sqref="C9:L30">
    <cfRule type="expression" dxfId="17" priority="2">
      <formula>$H9="CV envoyé"</formula>
    </cfRule>
    <cfRule type="expression" dxfId="16" priority="3">
      <formula>$H9="Relancé"</formula>
    </cfRule>
    <cfRule type="expression" dxfId="15" priority="4">
      <formula>$H9="Entretien RH"</formula>
    </cfRule>
    <cfRule type="expression" dxfId="14" priority="5">
      <formula>$H9="Entretien tech."</formula>
    </cfRule>
    <cfRule type="expression" dxfId="13" priority="6">
      <formula>$H9="Test / Étude"</formula>
    </cfRule>
    <cfRule type="expression" dxfId="12" priority="7">
      <formula>$H9="Offre reçue"</formula>
    </cfRule>
    <cfRule type="expression" dxfId="11" priority="8">
      <formula>$H9="Refus"</formula>
    </cfRule>
    <cfRule type="expression" dxfId="10" priority="9">
      <formula>$H9="Abandonné"</formula>
    </cfRule>
    <cfRule type="expression" dxfId="9" priority="10">
      <formula>$H9="En attente"</formula>
    </cfRule>
  </conditionalFormatting>
  <conditionalFormatting sqref="H9:H30">
    <cfRule type="expression" dxfId="8" priority="11">
      <formula>H9="CV envoyé"</formula>
    </cfRule>
    <cfRule type="expression" dxfId="7" priority="12">
      <formula>H9="Relancé"</formula>
    </cfRule>
    <cfRule type="expression" dxfId="6" priority="13">
      <formula>H9="Entretien RH"</formula>
    </cfRule>
    <cfRule type="expression" dxfId="5" priority="14">
      <formula>H9="Entretien tech."</formula>
    </cfRule>
    <cfRule type="expression" dxfId="4" priority="15">
      <formula>H9="Test / Étude"</formula>
    </cfRule>
    <cfRule type="expression" dxfId="3" priority="16">
      <formula>H9="Offre reçue"</formula>
    </cfRule>
    <cfRule type="expression" dxfId="2" priority="17">
      <formula>H9="Refus"</formula>
    </cfRule>
    <cfRule type="expression" dxfId="1" priority="18">
      <formula>H9="Abandonné"</formula>
    </cfRule>
    <cfRule type="expression" dxfId="0" priority="19">
      <formula>H9="En attente"</formula>
    </cfRule>
  </conditionalFormatting>
  <dataValidations count="3">
    <dataValidation type="list" sqref="H9:H60" xr:uid="{00000000-0002-0000-0000-000000000000}">
      <formula1>"CV envoyé,Relancé,Entretien RH,Entretien tech.,Test / Étude,Offre reçue,Refus,Abandonné,En attente"</formula1>
      <formula2>0</formula2>
    </dataValidation>
    <dataValidation type="list" allowBlank="1" sqref="E9:E60" xr:uid="{00000000-0002-0000-0000-000001000000}">
      <formula1>"Informatique / Tech,Finance / Banque,Marketing / Com,RH / Recrutement,Commerce / Vente,Industrie,Santé,Éducation,Consulting,Autre"</formula1>
      <formula2>0</formula2>
    </dataValidation>
    <dataValidation type="list" allowBlank="1" sqref="I9:I60" xr:uid="{00000000-0002-0000-0000-000002000000}">
      <formula1>"Relancer,Préparer entretien,Envoyer portfolio,Attendre,Négocier offre,Rien (classé)"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8613C"/>
  </sheetPr>
  <dimension ref="B1:H64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4" customWidth="1"/>
    <col min="3" max="4" width="16" customWidth="1"/>
    <col min="5" max="5" width="4" customWidth="1"/>
    <col min="6" max="6" width="24" customWidth="1"/>
    <col min="7" max="8" width="16" customWidth="1"/>
    <col min="9" max="9" width="2" customWidth="1"/>
  </cols>
  <sheetData>
    <row r="1" spans="2:8" ht="7.5" customHeight="1" x14ac:dyDescent="0.25"/>
    <row r="2" spans="2:8" ht="54" customHeight="1" x14ac:dyDescent="0.25">
      <c r="B2" s="3" t="s">
        <v>139</v>
      </c>
      <c r="C2" s="3"/>
      <c r="D2" s="3"/>
      <c r="E2" s="3"/>
      <c r="F2" s="3"/>
      <c r="G2" s="3"/>
      <c r="H2" s="3"/>
    </row>
    <row r="3" spans="2:8" ht="7.5" customHeight="1" x14ac:dyDescent="0.25"/>
    <row r="4" spans="2:8" ht="24" customHeight="1" x14ac:dyDescent="0.25">
      <c r="B4" s="2" t="s">
        <v>140</v>
      </c>
      <c r="C4" s="2"/>
      <c r="D4" s="2"/>
      <c r="E4" s="2"/>
      <c r="F4" s="2"/>
      <c r="G4" s="2"/>
      <c r="H4" s="2"/>
    </row>
    <row r="5" spans="2:8" ht="24" customHeight="1" x14ac:dyDescent="0.25">
      <c r="B5" s="1" t="s">
        <v>141</v>
      </c>
      <c r="C5" s="1"/>
      <c r="D5" s="1"/>
      <c r="E5" s="109">
        <f>IFERROR(COUNTA('Suivi candidatures'!C9:C60),0)</f>
        <v>20</v>
      </c>
      <c r="F5" s="109"/>
      <c r="G5" s="109"/>
      <c r="H5" s="109"/>
    </row>
    <row r="6" spans="2:8" ht="24" customHeight="1" x14ac:dyDescent="0.25">
      <c r="B6" s="1" t="s">
        <v>142</v>
      </c>
      <c r="C6" s="1"/>
      <c r="D6" s="1"/>
      <c r="E6" s="110">
        <f>IFERROR(COUNTIFS('Suivi candidatures'!H9:H60,"&lt;&gt;Refus",'Suivi candidatures'!H9:H60,"&lt;&gt;Abandonné",'Suivi candidatures'!H9:H60,"&lt;&gt;"),0)</f>
        <v>17</v>
      </c>
      <c r="F6" s="110"/>
      <c r="G6" s="110"/>
      <c r="H6" s="110"/>
    </row>
    <row r="7" spans="2:8" ht="24" customHeight="1" x14ac:dyDescent="0.25">
      <c r="B7" s="1" t="s">
        <v>143</v>
      </c>
      <c r="C7" s="1"/>
      <c r="D7" s="1"/>
      <c r="E7" s="111">
        <f>IFERROR(COUNTIF('Suivi candidatures'!H9:H60,"Entretien RH")+COUNTIF('Suivi candidatures'!H9:H60,"Entretien tech.")+COUNTIF('Suivi candidatures'!H9:H60,"Test / Étude"),0)</f>
        <v>6</v>
      </c>
      <c r="F7" s="111"/>
      <c r="G7" s="111"/>
      <c r="H7" s="111"/>
    </row>
    <row r="8" spans="2:8" ht="24" customHeight="1" x14ac:dyDescent="0.25">
      <c r="B8" s="1" t="s">
        <v>144</v>
      </c>
      <c r="C8" s="1"/>
      <c r="D8" s="1"/>
      <c r="E8" s="112">
        <f>IFERROR(COUNTIF('Suivi candidatures'!H9:H60,"Offre reçue"),0)</f>
        <v>1</v>
      </c>
      <c r="F8" s="112"/>
      <c r="G8" s="112"/>
      <c r="H8" s="112"/>
    </row>
    <row r="9" spans="2:8" ht="24" customHeight="1" x14ac:dyDescent="0.25">
      <c r="B9" s="1" t="s">
        <v>145</v>
      </c>
      <c r="C9" s="1"/>
      <c r="D9" s="1"/>
      <c r="E9" s="113">
        <f>IFERROR(COUNTIF('Suivi candidatures'!H9:H60,"Refus"),0)</f>
        <v>2</v>
      </c>
      <c r="F9" s="113"/>
      <c r="G9" s="113"/>
      <c r="H9" s="113"/>
    </row>
    <row r="10" spans="2:8" ht="24" customHeight="1" x14ac:dyDescent="0.25">
      <c r="B10" s="1" t="s">
        <v>146</v>
      </c>
      <c r="C10" s="1"/>
      <c r="D10" s="1"/>
      <c r="E10" s="114">
        <f>IFERROR((COUNTIF('Suivi candidatures'!H9:H60,"Entretien RH")+COUNTIF('Suivi candidatures'!H9:H60,"Entretien tech.")+COUNTIF('Suivi candidatures'!H9:H60,"Test / Étude")+COUNTIF('Suivi candidatures'!H9:H60,"Offre reçue"))/COUNTA('Suivi candidatures'!C9:C60),0)</f>
        <v>0.35</v>
      </c>
      <c r="F10" s="114"/>
      <c r="G10" s="114"/>
      <c r="H10" s="114"/>
    </row>
    <row r="11" spans="2:8" ht="24" customHeight="1" x14ac:dyDescent="0.25">
      <c r="B11" s="1" t="s">
        <v>147</v>
      </c>
      <c r="C11" s="1"/>
      <c r="D11" s="1"/>
      <c r="E11" s="115">
        <f>IFERROR(COUNTIF('Suivi candidatures'!H9:H60,"Refus")/COUNTA('Suivi candidatures'!C9:C60),0)</f>
        <v>0.1</v>
      </c>
      <c r="F11" s="115"/>
      <c r="G11" s="115"/>
      <c r="H11" s="115"/>
    </row>
    <row r="12" spans="2:8" ht="9.75" customHeight="1" x14ac:dyDescent="0.25"/>
    <row r="13" spans="2:8" ht="24" customHeight="1" x14ac:dyDescent="0.25">
      <c r="B13" s="116" t="s">
        <v>148</v>
      </c>
      <c r="C13" s="116"/>
      <c r="D13" s="116"/>
      <c r="E13" s="116"/>
      <c r="F13" s="116"/>
      <c r="G13" s="116"/>
      <c r="H13" s="116"/>
    </row>
    <row r="14" spans="2:8" ht="19.5" customHeight="1" x14ac:dyDescent="0.25">
      <c r="B14" s="44" t="s">
        <v>17</v>
      </c>
      <c r="C14" s="44" t="s">
        <v>149</v>
      </c>
      <c r="D14" s="44" t="s">
        <v>150</v>
      </c>
      <c r="E14" s="45"/>
      <c r="F14" s="44" t="s">
        <v>17</v>
      </c>
      <c r="G14" s="44" t="s">
        <v>149</v>
      </c>
      <c r="H14" s="44" t="s">
        <v>150</v>
      </c>
    </row>
    <row r="15" spans="2:8" ht="19.5" customHeight="1" x14ac:dyDescent="0.25">
      <c r="B15" s="46" t="s">
        <v>2</v>
      </c>
      <c r="C15" s="47">
        <f>IFERROR(COUNTIF('Suivi candidatures'!H9:H60,B15),0)</f>
        <v>7</v>
      </c>
      <c r="D15" s="48">
        <f>IFERROR(C15/COUNTA('Suivi candidatures'!C9:C60),0)</f>
        <v>0.35</v>
      </c>
      <c r="E15" s="49"/>
      <c r="F15" s="50" t="s">
        <v>7</v>
      </c>
      <c r="G15" s="51">
        <f>IFERROR(COUNTIF('Suivi candidatures'!H9:H60,F15),0)</f>
        <v>1</v>
      </c>
      <c r="H15" s="52">
        <f>IFERROR(G15/COUNTA('Suivi candidatures'!C9:C60),0)</f>
        <v>0.05</v>
      </c>
    </row>
    <row r="16" spans="2:8" ht="19.5" customHeight="1" x14ac:dyDescent="0.25">
      <c r="B16" s="53" t="s">
        <v>3</v>
      </c>
      <c r="C16" s="54">
        <f>IFERROR(COUNTIF('Suivi candidatures'!H9:H60,B16),0)</f>
        <v>1</v>
      </c>
      <c r="D16" s="55">
        <f>IFERROR(C16/COUNTA('Suivi candidatures'!C9:C60),0)</f>
        <v>0.05</v>
      </c>
      <c r="E16" s="49"/>
      <c r="F16" s="56" t="s">
        <v>8</v>
      </c>
      <c r="G16" s="57">
        <f>IFERROR(COUNTIF('Suivi candidatures'!H9:H60,F16),0)</f>
        <v>2</v>
      </c>
      <c r="H16" s="58">
        <f>IFERROR(G16/COUNTA('Suivi candidatures'!C9:C60),0)</f>
        <v>0.1</v>
      </c>
    </row>
    <row r="17" spans="2:8" ht="19.5" customHeight="1" x14ac:dyDescent="0.25">
      <c r="B17" s="59" t="s">
        <v>4</v>
      </c>
      <c r="C17" s="60">
        <f>IFERROR(COUNTIF('Suivi candidatures'!H9:H60,B17),0)</f>
        <v>3</v>
      </c>
      <c r="D17" s="61">
        <f>IFERROR(C17/COUNTA('Suivi candidatures'!C9:C60),0)</f>
        <v>0.15</v>
      </c>
      <c r="E17" s="49"/>
      <c r="F17" s="62" t="s">
        <v>9</v>
      </c>
      <c r="G17" s="63">
        <f>IFERROR(COUNTIF('Suivi candidatures'!H9:H60,F17),0)</f>
        <v>1</v>
      </c>
      <c r="H17" s="64">
        <f>IFERROR(G17/COUNTA('Suivi candidatures'!C9:C60),0)</f>
        <v>0.05</v>
      </c>
    </row>
    <row r="18" spans="2:8" ht="19.5" customHeight="1" x14ac:dyDescent="0.25">
      <c r="B18" s="65" t="s">
        <v>5</v>
      </c>
      <c r="C18" s="66">
        <f>IFERROR(COUNTIF('Suivi candidatures'!H9:H60,B18),0)</f>
        <v>2</v>
      </c>
      <c r="D18" s="67">
        <f>IFERROR(C18/COUNTA('Suivi candidatures'!C9:C60),0)</f>
        <v>0.1</v>
      </c>
      <c r="E18" s="49"/>
      <c r="F18" s="68" t="s">
        <v>10</v>
      </c>
      <c r="G18" s="69">
        <f>IFERROR(COUNTIF('Suivi candidatures'!H9:H60,F18),0)</f>
        <v>2</v>
      </c>
      <c r="H18" s="70">
        <f>IFERROR(G18/COUNTA('Suivi candidatures'!C9:C60),0)</f>
        <v>0.1</v>
      </c>
    </row>
    <row r="19" spans="2:8" ht="19.5" customHeight="1" x14ac:dyDescent="0.25">
      <c r="B19" s="71" t="s">
        <v>6</v>
      </c>
      <c r="C19" s="72">
        <f>IFERROR(COUNTIF('Suivi candidatures'!H9:H60,B19),0)</f>
        <v>1</v>
      </c>
      <c r="D19" s="73">
        <f>IFERROR(C19/COUNTA('Suivi candidatures'!C9:C60),0)</f>
        <v>0.05</v>
      </c>
      <c r="E19" s="49"/>
    </row>
    <row r="20" spans="2:8" ht="9.75" customHeight="1" x14ac:dyDescent="0.25"/>
    <row r="21" spans="2:8" ht="24" customHeight="1" x14ac:dyDescent="0.25">
      <c r="B21" s="117" t="s">
        <v>151</v>
      </c>
      <c r="C21" s="117"/>
      <c r="D21" s="117"/>
      <c r="E21" s="117"/>
      <c r="F21" s="117"/>
      <c r="G21" s="117"/>
      <c r="H21" s="117"/>
    </row>
    <row r="22" spans="2:8" ht="19.5" customHeight="1" x14ac:dyDescent="0.25">
      <c r="B22" s="74" t="s">
        <v>14</v>
      </c>
      <c r="C22" s="74" t="s">
        <v>152</v>
      </c>
      <c r="D22" s="74" t="s">
        <v>153</v>
      </c>
      <c r="E22" s="45"/>
      <c r="F22" s="74" t="s">
        <v>14</v>
      </c>
      <c r="G22" s="74" t="s">
        <v>152</v>
      </c>
      <c r="H22" s="74" t="s">
        <v>153</v>
      </c>
    </row>
    <row r="23" spans="2:8" ht="19.5" customHeight="1" x14ac:dyDescent="0.25">
      <c r="B23" s="75" t="s">
        <v>24</v>
      </c>
      <c r="C23" s="76">
        <f>IFERROR(COUNTIF('Suivi candidatures'!E9:E60,B23),0)</f>
        <v>5</v>
      </c>
      <c r="D23" s="77">
        <f>IFERROR(COUNTIFS('Suivi candidatures'!E9:E60,B23,'Suivi candidatures'!H9:H60,"Entretien RH")+COUNTIFS('Suivi candidatures'!E9:E60,B23,'Suivi candidatures'!H9:H60,"Entretien tech."),0)</f>
        <v>1</v>
      </c>
      <c r="E23" s="78"/>
      <c r="F23" s="75" t="s">
        <v>92</v>
      </c>
      <c r="G23" s="76">
        <f>IFERROR(COUNTIF('Suivi candidatures'!E9:E60,F23),0)</f>
        <v>1</v>
      </c>
      <c r="H23" s="77">
        <f>IFERROR(COUNTIFS('Suivi candidatures'!E9:E60,F23,'Suivi candidatures'!H9:H60,"Entretien RH")+COUNTIFS('Suivi candidatures'!E9:E60,F23,'Suivi candidatures'!H9:H60,"Entretien tech."),0)</f>
        <v>0</v>
      </c>
    </row>
    <row r="24" spans="2:8" ht="19.5" customHeight="1" x14ac:dyDescent="0.25">
      <c r="B24" s="79" t="s">
        <v>33</v>
      </c>
      <c r="C24" s="80">
        <f>IFERROR(COUNTIF('Suivi candidatures'!E9:E60,B24),0)</f>
        <v>3</v>
      </c>
      <c r="D24" s="81">
        <f>IFERROR(COUNTIFS('Suivi candidatures'!E9:E60,B24,'Suivi candidatures'!H9:H60,"Entretien RH")+COUNTIFS('Suivi candidatures'!E9:E60,B24,'Suivi candidatures'!H9:H60,"Entretien tech."),0)</f>
        <v>1</v>
      </c>
      <c r="E24" s="49"/>
      <c r="F24" s="79" t="s">
        <v>80</v>
      </c>
      <c r="G24" s="80">
        <f>IFERROR(COUNTIF('Suivi candidatures'!E9:E60,F24),0)</f>
        <v>2</v>
      </c>
      <c r="H24" s="81">
        <f>IFERROR(COUNTIFS('Suivi candidatures'!E9:E60,F24,'Suivi candidatures'!H9:H60,"Entretien RH")+COUNTIFS('Suivi candidatures'!E9:E60,F24,'Suivi candidatures'!H9:H60,"Entretien tech."),0)</f>
        <v>0</v>
      </c>
    </row>
    <row r="25" spans="2:8" ht="19.5" customHeight="1" x14ac:dyDescent="0.25">
      <c r="B25" s="75" t="s">
        <v>40</v>
      </c>
      <c r="C25" s="76">
        <f>IFERROR(COUNTIF('Suivi candidatures'!E9:E60,B25),0)</f>
        <v>3</v>
      </c>
      <c r="D25" s="77">
        <f>IFERROR(COUNTIFS('Suivi candidatures'!E9:E60,B25,'Suivi candidatures'!H9:H60,"Entretien RH")+COUNTIFS('Suivi candidatures'!E9:E60,B25,'Suivi candidatures'!H9:H60,"Entretien tech."),0)</f>
        <v>1</v>
      </c>
      <c r="E25" s="78"/>
      <c r="F25" s="75" t="s">
        <v>85</v>
      </c>
      <c r="G25" s="76">
        <f>IFERROR(COUNTIF('Suivi candidatures'!E9:E60,F25),0)</f>
        <v>1</v>
      </c>
      <c r="H25" s="77">
        <f>IFERROR(COUNTIFS('Suivi candidatures'!E9:E60,F25,'Suivi candidatures'!H9:H60,"Entretien RH")+COUNTIFS('Suivi candidatures'!E9:E60,F25,'Suivi candidatures'!H9:H60,"Entretien tech."),0)</f>
        <v>1</v>
      </c>
    </row>
    <row r="26" spans="2:8" ht="19.5" customHeight="1" x14ac:dyDescent="0.25">
      <c r="B26" s="79" t="s">
        <v>48</v>
      </c>
      <c r="C26" s="80">
        <f>IFERROR(COUNTIF('Suivi candidatures'!E9:E60,B26),0)</f>
        <v>2</v>
      </c>
      <c r="D26" s="81">
        <f>IFERROR(COUNTIFS('Suivi candidatures'!E9:E60,B26,'Suivi candidatures'!H9:H60,"Entretien RH")+COUNTIFS('Suivi candidatures'!E9:E60,B26,'Suivi candidatures'!H9:H60,"Entretien tech."),0)</f>
        <v>1</v>
      </c>
      <c r="E26" s="49"/>
      <c r="F26" s="79" t="s">
        <v>98</v>
      </c>
      <c r="G26" s="80">
        <f>IFERROR(COUNTIF('Suivi candidatures'!E9:E60,F26),0)</f>
        <v>1</v>
      </c>
      <c r="H26" s="81">
        <f>IFERROR(COUNTIFS('Suivi candidatures'!E9:E60,F26,'Suivi candidatures'!H9:H60,"Entretien RH")+COUNTIFS('Suivi candidatures'!E9:E60,F26,'Suivi candidatures'!H9:H60,"Entretien tech."),0)</f>
        <v>0</v>
      </c>
    </row>
    <row r="27" spans="2:8" ht="19.5" customHeight="1" x14ac:dyDescent="0.25">
      <c r="B27" s="75" t="s">
        <v>61</v>
      </c>
      <c r="C27" s="76">
        <f>IFERROR(COUNTIF('Suivi candidatures'!E9:E60,B27),0)</f>
        <v>2</v>
      </c>
      <c r="D27" s="77">
        <f>IFERROR(COUNTIFS('Suivi candidatures'!E9:E60,B27,'Suivi candidatures'!H9:H60,"Entretien RH")+COUNTIFS('Suivi candidatures'!E9:E60,B27,'Suivi candidatures'!H9:H60,"Entretien tech."),0)</f>
        <v>0</v>
      </c>
      <c r="E27" s="78"/>
      <c r="F27" s="75" t="s">
        <v>154</v>
      </c>
      <c r="G27" s="76">
        <f>IFERROR(COUNTIF('Suivi candidatures'!E9:E60,F27),0)</f>
        <v>0</v>
      </c>
      <c r="H27" s="77">
        <f>IFERROR(COUNTIFS('Suivi candidatures'!E9:E60,F27,'Suivi candidatures'!H9:H60,"Entretien RH")+COUNTIFS('Suivi candidatures'!E9:E60,F27,'Suivi candidatures'!H9:H60,"Entretien tech."),0)</f>
        <v>0</v>
      </c>
    </row>
    <row r="28" spans="2:8" ht="9.75" customHeight="1" x14ac:dyDescent="0.25"/>
    <row r="29" spans="2:8" ht="24" customHeight="1" x14ac:dyDescent="0.25">
      <c r="B29" s="118" t="s">
        <v>155</v>
      </c>
      <c r="C29" s="118"/>
      <c r="D29" s="118"/>
      <c r="E29" s="118"/>
      <c r="F29" s="118"/>
      <c r="G29" s="118"/>
      <c r="H29" s="118"/>
    </row>
    <row r="30" spans="2:8" ht="19.5" customHeight="1" x14ac:dyDescent="0.25">
      <c r="B30" s="82" t="s">
        <v>12</v>
      </c>
      <c r="C30" s="82" t="s">
        <v>156</v>
      </c>
      <c r="D30" s="82" t="s">
        <v>17</v>
      </c>
      <c r="E30" s="82" t="s">
        <v>157</v>
      </c>
      <c r="F30" s="82" t="s">
        <v>158</v>
      </c>
      <c r="G30" s="82" t="s">
        <v>159</v>
      </c>
      <c r="H30" s="82" t="s">
        <v>160</v>
      </c>
    </row>
    <row r="31" spans="2:8" ht="19.5" customHeight="1" x14ac:dyDescent="0.25">
      <c r="B31" s="83" t="s">
        <v>22</v>
      </c>
      <c r="C31" s="84" t="s">
        <v>23</v>
      </c>
      <c r="D31" s="24" t="s">
        <v>4</v>
      </c>
      <c r="E31" s="41" t="s">
        <v>28</v>
      </c>
      <c r="F31" s="85" t="s">
        <v>27</v>
      </c>
      <c r="G31" s="84" t="s">
        <v>29</v>
      </c>
      <c r="H31" s="86" t="s">
        <v>161</v>
      </c>
    </row>
    <row r="32" spans="2:8" ht="19.5" customHeight="1" x14ac:dyDescent="0.25">
      <c r="B32" s="87" t="s">
        <v>38</v>
      </c>
      <c r="C32" s="88" t="s">
        <v>39</v>
      </c>
      <c r="D32" s="37" t="s">
        <v>5</v>
      </c>
      <c r="E32" s="89" t="s">
        <v>43</v>
      </c>
      <c r="F32" s="90" t="s">
        <v>27</v>
      </c>
      <c r="G32" s="88" t="s">
        <v>44</v>
      </c>
      <c r="H32" s="91" t="s">
        <v>161</v>
      </c>
    </row>
    <row r="33" spans="2:8" ht="19.5" customHeight="1" x14ac:dyDescent="0.25">
      <c r="B33" s="83" t="s">
        <v>46</v>
      </c>
      <c r="C33" s="84" t="s">
        <v>47</v>
      </c>
      <c r="D33" s="38" t="s">
        <v>7</v>
      </c>
      <c r="E33" s="92" t="s">
        <v>36</v>
      </c>
      <c r="F33" s="85" t="s">
        <v>51</v>
      </c>
      <c r="G33" s="84" t="s">
        <v>52</v>
      </c>
      <c r="H33" s="86" t="s">
        <v>161</v>
      </c>
    </row>
    <row r="34" spans="2:8" ht="19.5" customHeight="1" x14ac:dyDescent="0.25">
      <c r="B34" s="87" t="s">
        <v>72</v>
      </c>
      <c r="C34" s="88" t="s">
        <v>73</v>
      </c>
      <c r="D34" s="40" t="s">
        <v>6</v>
      </c>
      <c r="E34" s="89" t="s">
        <v>75</v>
      </c>
      <c r="F34" s="90" t="s">
        <v>27</v>
      </c>
      <c r="G34" s="88" t="s">
        <v>76</v>
      </c>
      <c r="H34" s="93" t="s">
        <v>162</v>
      </c>
    </row>
    <row r="35" spans="2:8" ht="19.5" customHeight="1" x14ac:dyDescent="0.25">
      <c r="B35" s="83" t="s">
        <v>83</v>
      </c>
      <c r="C35" s="84" t="s">
        <v>84</v>
      </c>
      <c r="D35" s="24" t="s">
        <v>4</v>
      </c>
      <c r="E35" s="41" t="s">
        <v>87</v>
      </c>
      <c r="F35" s="85" t="s">
        <v>27</v>
      </c>
      <c r="G35" s="84" t="s">
        <v>88</v>
      </c>
      <c r="H35" s="86" t="s">
        <v>161</v>
      </c>
    </row>
    <row r="36" spans="2:8" ht="19.5" customHeight="1" x14ac:dyDescent="0.25">
      <c r="B36" s="87" t="s">
        <v>101</v>
      </c>
      <c r="C36" s="88" t="s">
        <v>102</v>
      </c>
      <c r="D36" s="24" t="s">
        <v>4</v>
      </c>
      <c r="E36" s="89" t="s">
        <v>103</v>
      </c>
      <c r="F36" s="90" t="s">
        <v>27</v>
      </c>
      <c r="G36" s="88" t="s">
        <v>104</v>
      </c>
      <c r="H36" s="91" t="s">
        <v>161</v>
      </c>
    </row>
    <row r="37" spans="2:8" ht="9.75" customHeight="1" x14ac:dyDescent="0.25"/>
    <row r="38" spans="2:8" ht="24" customHeight="1" x14ac:dyDescent="0.25">
      <c r="B38" s="2" t="s">
        <v>163</v>
      </c>
      <c r="C38" s="2"/>
      <c r="D38" s="2"/>
      <c r="E38" s="2"/>
      <c r="F38" s="2"/>
      <c r="G38" s="2"/>
      <c r="H38" s="2"/>
    </row>
    <row r="39" spans="2:8" ht="21.75" customHeight="1" x14ac:dyDescent="0.25">
      <c r="B39" s="1" t="s">
        <v>164</v>
      </c>
      <c r="C39" s="1"/>
      <c r="D39" s="1"/>
      <c r="E39" s="44" t="s">
        <v>165</v>
      </c>
      <c r="F39" s="94">
        <v>5</v>
      </c>
      <c r="G39" s="95" t="s">
        <v>166</v>
      </c>
      <c r="H39" s="96">
        <f>IFERROR(COUNTA('Suivi candidatures'!C9:C60)/4,0)</f>
        <v>5</v>
      </c>
    </row>
    <row r="40" spans="2:8" ht="21.75" customHeight="1" x14ac:dyDescent="0.25">
      <c r="B40" s="1" t="s">
        <v>167</v>
      </c>
      <c r="C40" s="1"/>
      <c r="D40" s="1"/>
      <c r="E40" s="44" t="s">
        <v>165</v>
      </c>
      <c r="F40" s="94">
        <v>3</v>
      </c>
      <c r="G40" s="95" t="s">
        <v>166</v>
      </c>
      <c r="H40" s="96">
        <f>IFERROR((COUNTIF('Suivi candidatures'!H9:H60,"Entretien RH")+COUNTIF('Suivi candidatures'!H9:H60,"Entretien tech."))/1,0)</f>
        <v>5</v>
      </c>
    </row>
    <row r="41" spans="2:8" ht="21.75" customHeight="1" x14ac:dyDescent="0.25">
      <c r="B41" s="1" t="s">
        <v>168</v>
      </c>
      <c r="C41" s="1"/>
      <c r="D41" s="1"/>
      <c r="E41" s="44" t="s">
        <v>165</v>
      </c>
      <c r="F41" s="97" t="s">
        <v>169</v>
      </c>
      <c r="G41" s="95" t="s">
        <v>166</v>
      </c>
      <c r="H41" s="98">
        <f>IFERROR((COUNTIF('Suivi candidatures'!H9:H60,"Entretien RH")+COUNTIF('Suivi candidatures'!H9:H60,"Entretien tech."))/COUNTA('Suivi candidatures'!C9:C60),0)</f>
        <v>0.25</v>
      </c>
    </row>
    <row r="42" spans="2:8" ht="19.5" customHeight="1" x14ac:dyDescent="0.25"/>
    <row r="43" spans="2:8" ht="9.75" customHeight="1" x14ac:dyDescent="0.25"/>
    <row r="44" spans="2:8" ht="31.5" customHeight="1" x14ac:dyDescent="0.25">
      <c r="B44" s="119" t="s">
        <v>170</v>
      </c>
      <c r="C44" s="119"/>
      <c r="D44" s="119"/>
      <c r="E44" s="119"/>
      <c r="F44" s="119"/>
      <c r="G44" s="119"/>
      <c r="H44" s="119"/>
    </row>
    <row r="45" spans="2:8" ht="19.5" customHeight="1" x14ac:dyDescent="0.25"/>
    <row r="46" spans="2:8" ht="19.5" customHeight="1" x14ac:dyDescent="0.25"/>
    <row r="47" spans="2:8" ht="19.5" customHeight="1" x14ac:dyDescent="0.25"/>
    <row r="48" spans="2: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</sheetData>
  <mergeCells count="24">
    <mergeCell ref="B41:D41"/>
    <mergeCell ref="B44:H44"/>
    <mergeCell ref="B21:H21"/>
    <mergeCell ref="B29:H29"/>
    <mergeCell ref="B38:H38"/>
    <mergeCell ref="B39:D39"/>
    <mergeCell ref="B40:D40"/>
    <mergeCell ref="B10:D10"/>
    <mergeCell ref="E10:H10"/>
    <mergeCell ref="B11:D11"/>
    <mergeCell ref="E11:H11"/>
    <mergeCell ref="B13:H13"/>
    <mergeCell ref="B7:D7"/>
    <mergeCell ref="E7:H7"/>
    <mergeCell ref="B8:D8"/>
    <mergeCell ref="E8:H8"/>
    <mergeCell ref="B9:D9"/>
    <mergeCell ref="E9:H9"/>
    <mergeCell ref="B2:H2"/>
    <mergeCell ref="B4:H4"/>
    <mergeCell ref="B5:D5"/>
    <mergeCell ref="E5:H5"/>
    <mergeCell ref="B6:D6"/>
    <mergeCell ref="E6:H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D7680"/>
  </sheetPr>
  <dimension ref="B1:C59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6" customWidth="1"/>
    <col min="3" max="3" width="36" customWidth="1"/>
    <col min="4" max="4" width="2" customWidth="1"/>
  </cols>
  <sheetData>
    <row r="1" spans="2:3" ht="7.5" customHeight="1" x14ac:dyDescent="0.25"/>
    <row r="2" spans="2:3" ht="48" customHeight="1" x14ac:dyDescent="0.25">
      <c r="B2" s="120" t="s">
        <v>171</v>
      </c>
      <c r="C2" s="120"/>
    </row>
    <row r="3" spans="2:3" ht="21.75" customHeight="1" x14ac:dyDescent="0.25">
      <c r="B3" s="121" t="s">
        <v>172</v>
      </c>
      <c r="C3" s="121"/>
    </row>
    <row r="4" spans="2:3" ht="7.5" customHeight="1" x14ac:dyDescent="0.25"/>
    <row r="5" spans="2:3" ht="24" customHeight="1" x14ac:dyDescent="0.25">
      <c r="B5" s="116" t="s">
        <v>173</v>
      </c>
      <c r="C5" s="116"/>
    </row>
    <row r="6" spans="2:3" ht="19.5" customHeight="1" x14ac:dyDescent="0.25">
      <c r="B6" s="99" t="s">
        <v>174</v>
      </c>
      <c r="C6" s="99" t="s">
        <v>175</v>
      </c>
    </row>
    <row r="7" spans="2:3" ht="51.75" customHeight="1" x14ac:dyDescent="0.25">
      <c r="B7" s="100" t="s">
        <v>176</v>
      </c>
      <c r="C7" s="101" t="s">
        <v>177</v>
      </c>
    </row>
    <row r="8" spans="2:3" ht="51.75" customHeight="1" x14ac:dyDescent="0.25">
      <c r="B8" s="100" t="s">
        <v>178</v>
      </c>
      <c r="C8" s="101" t="s">
        <v>179</v>
      </c>
    </row>
    <row r="9" spans="2:3" ht="51.75" customHeight="1" x14ac:dyDescent="0.25">
      <c r="B9" s="100" t="s">
        <v>180</v>
      </c>
      <c r="C9" s="101" t="s">
        <v>181</v>
      </c>
    </row>
    <row r="10" spans="2:3" ht="19.5" customHeight="1" x14ac:dyDescent="0.25"/>
    <row r="11" spans="2:3" ht="24" customHeight="1" x14ac:dyDescent="0.25">
      <c r="B11" s="2" t="s">
        <v>182</v>
      </c>
      <c r="C11" s="2"/>
    </row>
    <row r="12" spans="2:3" ht="19.5" customHeight="1" x14ac:dyDescent="0.25">
      <c r="B12" s="102" t="s">
        <v>174</v>
      </c>
      <c r="C12" s="102" t="s">
        <v>175</v>
      </c>
    </row>
    <row r="13" spans="2:3" ht="51.75" customHeight="1" x14ac:dyDescent="0.25">
      <c r="B13" s="103" t="s">
        <v>183</v>
      </c>
      <c r="C13" s="101" t="s">
        <v>184</v>
      </c>
    </row>
    <row r="14" spans="2:3" ht="51.75" customHeight="1" x14ac:dyDescent="0.25">
      <c r="B14" s="103" t="s">
        <v>185</v>
      </c>
      <c r="C14" s="101" t="s">
        <v>186</v>
      </c>
    </row>
    <row r="15" spans="2:3" ht="51.75" customHeight="1" x14ac:dyDescent="0.25">
      <c r="B15" s="103" t="s">
        <v>187</v>
      </c>
      <c r="C15" s="101" t="s">
        <v>188</v>
      </c>
    </row>
    <row r="16" spans="2:3" ht="19.5" customHeight="1" x14ac:dyDescent="0.25"/>
    <row r="17" spans="2:3" ht="24" customHeight="1" x14ac:dyDescent="0.25">
      <c r="B17" s="117" t="s">
        <v>189</v>
      </c>
      <c r="C17" s="117"/>
    </row>
    <row r="18" spans="2:3" ht="19.5" customHeight="1" x14ac:dyDescent="0.25">
      <c r="B18" s="74" t="s">
        <v>174</v>
      </c>
      <c r="C18" s="74" t="s">
        <v>175</v>
      </c>
    </row>
    <row r="19" spans="2:3" ht="51.75" customHeight="1" x14ac:dyDescent="0.25">
      <c r="B19" s="104" t="s">
        <v>190</v>
      </c>
      <c r="C19" s="101" t="s">
        <v>191</v>
      </c>
    </row>
    <row r="20" spans="2:3" ht="51.75" customHeight="1" x14ac:dyDescent="0.25">
      <c r="B20" s="104" t="s">
        <v>192</v>
      </c>
      <c r="C20" s="101" t="s">
        <v>193</v>
      </c>
    </row>
    <row r="21" spans="2:3" ht="51.75" customHeight="1" x14ac:dyDescent="0.25">
      <c r="B21" s="104" t="s">
        <v>194</v>
      </c>
      <c r="C21" s="101" t="s">
        <v>195</v>
      </c>
    </row>
    <row r="22" spans="2:3" ht="19.5" customHeight="1" x14ac:dyDescent="0.25"/>
    <row r="23" spans="2:3" ht="24" customHeight="1" x14ac:dyDescent="0.25">
      <c r="B23" s="118" t="s">
        <v>196</v>
      </c>
      <c r="C23" s="118"/>
    </row>
    <row r="24" spans="2:3" ht="19.5" customHeight="1" x14ac:dyDescent="0.25">
      <c r="B24" s="105" t="s">
        <v>174</v>
      </c>
      <c r="C24" s="105" t="s">
        <v>175</v>
      </c>
    </row>
    <row r="25" spans="2:3" ht="51.75" customHeight="1" x14ac:dyDescent="0.25">
      <c r="B25" s="106" t="s">
        <v>197</v>
      </c>
      <c r="C25" s="101" t="s">
        <v>198</v>
      </c>
    </row>
    <row r="26" spans="2:3" ht="51.75" customHeight="1" x14ac:dyDescent="0.25">
      <c r="B26" s="106" t="s">
        <v>199</v>
      </c>
      <c r="C26" s="101" t="s">
        <v>200</v>
      </c>
    </row>
    <row r="27" spans="2:3" ht="51.75" customHeight="1" x14ac:dyDescent="0.25">
      <c r="B27" s="106" t="s">
        <v>201</v>
      </c>
      <c r="C27" s="101" t="s">
        <v>202</v>
      </c>
    </row>
    <row r="28" spans="2:3" ht="19.5" customHeight="1" x14ac:dyDescent="0.25"/>
    <row r="29" spans="2:3" ht="24" customHeight="1" x14ac:dyDescent="0.25">
      <c r="B29" s="122" t="s">
        <v>203</v>
      </c>
      <c r="C29" s="122"/>
    </row>
    <row r="30" spans="2:3" ht="19.5" customHeight="1" x14ac:dyDescent="0.25">
      <c r="B30" s="107" t="s">
        <v>174</v>
      </c>
      <c r="C30" s="107" t="s">
        <v>175</v>
      </c>
    </row>
    <row r="31" spans="2:3" ht="51.75" customHeight="1" x14ac:dyDescent="0.25">
      <c r="B31" s="108" t="s">
        <v>204</v>
      </c>
      <c r="C31" s="101" t="s">
        <v>205</v>
      </c>
    </row>
    <row r="32" spans="2:3" ht="51.75" customHeight="1" x14ac:dyDescent="0.25">
      <c r="B32" s="108" t="s">
        <v>206</v>
      </c>
      <c r="C32" s="101" t="s">
        <v>207</v>
      </c>
    </row>
    <row r="33" spans="2:3" ht="51.75" customHeight="1" x14ac:dyDescent="0.25">
      <c r="B33" s="108" t="s">
        <v>208</v>
      </c>
      <c r="C33" s="101" t="s">
        <v>209</v>
      </c>
    </row>
    <row r="34" spans="2:3" ht="19.5" customHeight="1" x14ac:dyDescent="0.25"/>
    <row r="35" spans="2:3" ht="19.5" customHeight="1" x14ac:dyDescent="0.25"/>
    <row r="36" spans="2:3" ht="19.5" customHeight="1" x14ac:dyDescent="0.25"/>
    <row r="37" spans="2:3" ht="19.5" customHeight="1" x14ac:dyDescent="0.25"/>
    <row r="38" spans="2:3" ht="19.5" customHeight="1" x14ac:dyDescent="0.25"/>
    <row r="39" spans="2:3" ht="19.5" customHeight="1" x14ac:dyDescent="0.25"/>
    <row r="40" spans="2:3" ht="19.5" customHeight="1" x14ac:dyDescent="0.25"/>
    <row r="41" spans="2:3" ht="19.5" customHeight="1" x14ac:dyDescent="0.25"/>
    <row r="42" spans="2:3" ht="19.5" customHeight="1" x14ac:dyDescent="0.25"/>
    <row r="43" spans="2:3" ht="19.5" customHeight="1" x14ac:dyDescent="0.25"/>
    <row r="44" spans="2:3" ht="19.5" customHeight="1" x14ac:dyDescent="0.25"/>
    <row r="45" spans="2:3" ht="19.5" customHeight="1" x14ac:dyDescent="0.25"/>
    <row r="46" spans="2:3" ht="19.5" customHeight="1" x14ac:dyDescent="0.25"/>
    <row r="47" spans="2:3" ht="19.5" customHeight="1" x14ac:dyDescent="0.25"/>
    <row r="48" spans="2:3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</sheetData>
  <mergeCells count="7">
    <mergeCell ref="B23:C23"/>
    <mergeCell ref="B29:C29"/>
    <mergeCell ref="B2:C2"/>
    <mergeCell ref="B3:C3"/>
    <mergeCell ref="B5:C5"/>
    <mergeCell ref="B11:C11"/>
    <mergeCell ref="B17:C1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Suivi candidatures</vt:lpstr>
      <vt:lpstr>Tableau de bord</vt:lpstr>
      <vt:lpstr>Préparation entretiens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2026-09-24T14:11:02Z</dcterms:created>
  <dcterms:modified xsi:type="dcterms:W3CDTF">2026-09-27T16:58:47Z</dcterms:modified>
  <dc:language>en-US</dc:language>
</cp:coreProperties>
</file>