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che de passage" sheetId="1" state="visible" r:id="rId3"/>
    <sheet name="Tableau de bord" sheetId="2" state="visible" r:id="rId4"/>
    <sheet name="Paramètres" sheetId="3" state="visible" r:id="rId5"/>
    <sheet name="Mode d'emploi" sheetId="4" state="visible" r:id="rId6"/>
  </sheets>
  <definedNames>
    <definedName function="false" hidden="false" localSheetId="0" name="_xlnm.Print_Area" vbProcedure="false">'Fiche de passage'!$A$1:$T$72</definedName>
    <definedName function="false" hidden="false" localSheetId="3" name="_xlnm.Print_Area" vbProcedure="false">'Mode d''emploi'!$A$1:$C$25</definedName>
    <definedName function="false" hidden="false" localSheetId="2" name="_xlnm.Print_Area" vbProcedure="false">Paramètres!$A$1:$G$27</definedName>
    <definedName function="false" hidden="false" localSheetId="1" name="_xlnm.Print_Area" vbProcedure="false">'Tableau de bord'!$A$1:$K$28</definedName>
    <definedName function="false" hidden="false" name="Lst_Agents" vbProcedure="false">Paramètres!$C$9:$C$14</definedName>
    <definedName function="false" hidden="false" name="Lst_Etats" vbProcedure="false">Paramètres!$D$9:$D$11</definedName>
    <definedName function="false" hidden="false" name="Lst_Freq" vbProcedure="false">Paramètres!$F$9:$F$13</definedName>
    <definedName function="false" hidden="false" name="Lst_Statut" vbProcedure="false">Paramètres!$E$9:$E$10</definedName>
    <definedName function="false" hidden="false" name="Lst_Tick" vbProcedure="false">Paramètres!$G$9:$G$11</definedName>
    <definedName function="false" hidden="false" name="Lst_Zones" vbProcedure="false">Paramètres!$B$9:$B$16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<sst xmlns="http://schemas.openxmlformats.org/spreadsheetml/2006/main" count="294" uniqueCount="138">
  <si>
    <t xml:space="preserve">FICHE DE PASSAGE — NETTOYAGE</t>
  </si>
  <si>
    <t xml:space="preserve">N° FP-2027-0001</t>
  </si>
  <si>
    <t xml:space="preserve">Traçabilité des interventions de nettoyage &amp; désinfection · Édition 2027</t>
  </si>
  <si>
    <t xml:space="preserve">Établissement</t>
  </si>
  <si>
    <t xml:space="preserve">Société Modèle SARL</t>
  </si>
  <si>
    <t xml:space="preserve">INDICATEURS DU MOIS</t>
  </si>
  <si>
    <t xml:space="preserve">CONTRÔLE MENSUEL</t>
  </si>
  <si>
    <t xml:space="preserve">Site / bâtiment</t>
  </si>
  <si>
    <t xml:space="preserve">Siège — Bâtiment A</t>
  </si>
  <si>
    <t xml:space="preserve">Passages</t>
  </si>
  <si>
    <t xml:space="preserve">Visa du responsable qualité :</t>
  </si>
  <si>
    <t xml:space="preserve">Période (mois)</t>
  </si>
  <si>
    <t xml:space="preserve">Février 2027</t>
  </si>
  <si>
    <t xml:space="preserve">Taux de conformité</t>
  </si>
  <si>
    <t xml:space="preserve">Responsable</t>
  </si>
  <si>
    <t xml:space="preserve">M. Lefèvre</t>
  </si>
  <si>
    <t xml:space="preserve">Anomalies ouvertes</t>
  </si>
  <si>
    <t xml:space="preserve">Réf. fiche</t>
  </si>
  <si>
    <t xml:space="preserve">FP-2027-0001</t>
  </si>
  <si>
    <t xml:space="preserve">Fréquence prévue</t>
  </si>
  <si>
    <t xml:space="preserve">3 fois / jour</t>
  </si>
  <si>
    <t xml:space="preserve">Date :  ____ / ____ / 2027</t>
  </si>
  <si>
    <t xml:space="preserve">✓ = fait   ·   ✗ = non fait   ·   N/A = non applicable      —      Une ligne par passage. Identifiez l'agent par ses initiales ou son matricule (jamais de nom complet).</t>
  </si>
  <si>
    <t xml:space="preserve">N°</t>
  </si>
  <si>
    <t xml:space="preserve">Date</t>
  </si>
  <si>
    <t xml:space="preserve">Heure</t>
  </si>
  <si>
    <t xml:space="preserve">Zone / local</t>
  </si>
  <si>
    <t xml:space="preserve">Agent</t>
  </si>
  <si>
    <t xml:space="preserve">Sols</t>
  </si>
  <si>
    <t xml:space="preserve">WC / cuvettes</t>
  </si>
  <si>
    <t xml:space="preserve">Lavabos</t>
  </si>
  <si>
    <t xml:space="preserve">Miroirs &amp; surfaces</t>
  </si>
  <si>
    <t xml:space="preserve">Distributeurs</t>
  </si>
  <si>
    <t xml:space="preserve">Poubelles</t>
  </si>
  <si>
    <t xml:space="preserve">Désinf. points contact</t>
  </si>
  <si>
    <t xml:space="preserve">Tâches OK</t>
  </si>
  <si>
    <t xml:space="preserve">État</t>
  </si>
  <si>
    <t xml:space="preserve">Anomalie constatée</t>
  </si>
  <si>
    <t xml:space="preserve">Action corrective</t>
  </si>
  <si>
    <t xml:space="preserve">Statut</t>
  </si>
  <si>
    <t xml:space="preserve">Visa</t>
  </si>
  <si>
    <t xml:space="preserve">Sanitaires RDC – Hommes</t>
  </si>
  <si>
    <t xml:space="preserve">AG-01</t>
  </si>
  <si>
    <t xml:space="preserve">✓</t>
  </si>
  <si>
    <t xml:space="preserve">Conforme</t>
  </si>
  <si>
    <t xml:space="preserve">M.L.</t>
  </si>
  <si>
    <t xml:space="preserve">Sanitaires RDC – Femmes</t>
  </si>
  <si>
    <t xml:space="preserve">AG-02</t>
  </si>
  <si>
    <t xml:space="preserve">✗</t>
  </si>
  <si>
    <t xml:space="preserve">Non conforme</t>
  </si>
  <si>
    <t xml:space="preserve">Distributeur savon vide</t>
  </si>
  <si>
    <t xml:space="preserve">Réassort effectué</t>
  </si>
  <si>
    <t xml:space="preserve">Clôturée</t>
  </si>
  <si>
    <t xml:space="preserve">L.D.</t>
  </si>
  <si>
    <t xml:space="preserve">Sanitaires 1er étage</t>
  </si>
  <si>
    <t xml:space="preserve">AG-03</t>
  </si>
  <si>
    <t xml:space="preserve">A.R.</t>
  </si>
  <si>
    <t xml:space="preserve">Vestiaires</t>
  </si>
  <si>
    <t xml:space="preserve">AG-04</t>
  </si>
  <si>
    <t xml:space="preserve">N/A</t>
  </si>
  <si>
    <t xml:space="preserve">S.B.</t>
  </si>
  <si>
    <t xml:space="preserve">Fuite sous le lavabo</t>
  </si>
  <si>
    <t xml:space="preserve">Signalé à la maintenance</t>
  </si>
  <si>
    <t xml:space="preserve">Ouverte</t>
  </si>
  <si>
    <t xml:space="preserve">Salle de pause</t>
  </si>
  <si>
    <t xml:space="preserve">AG-05</t>
  </si>
  <si>
    <t xml:space="preserve">C.M.</t>
  </si>
  <si>
    <t xml:space="preserve">Hall d'accueil</t>
  </si>
  <si>
    <t xml:space="preserve">À contrôler</t>
  </si>
  <si>
    <t xml:space="preserve">Miroir fissuré</t>
  </si>
  <si>
    <t xml:space="preserve">Remplacement commandé</t>
  </si>
  <si>
    <t xml:space="preserve">TOTAL ✓ PAR TÂCHE (mois)</t>
  </si>
  <si>
    <t xml:space="preserve">PILOTAGE</t>
  </si>
  <si>
    <t xml:space="preserve">Tableau de bord</t>
  </si>
  <si>
    <t xml:space="preserve">TAUX DE CONFORMITÉ</t>
  </si>
  <si>
    <t xml:space="preserve">PASSAGES</t>
  </si>
  <si>
    <t xml:space="preserve">CONFORMES</t>
  </si>
  <si>
    <t xml:space="preserve">NON CONFORMES</t>
  </si>
  <si>
    <t xml:space="preserve">ANOMALIES OUVERTES</t>
  </si>
  <si>
    <t xml:space="preserve">SYNTHÈSE PAR ZONE</t>
  </si>
  <si>
    <t xml:space="preserve">Conformes</t>
  </si>
  <si>
    <t xml:space="preserve">Non conf.</t>
  </si>
  <si>
    <t xml:space="preserve">Taux</t>
  </si>
  <si>
    <t xml:space="preserve">Anom. ouvertes</t>
  </si>
  <si>
    <t xml:space="preserve">TOTAL</t>
  </si>
  <si>
    <t xml:space="preserve">SUIVI DES ANOMALIES</t>
  </si>
  <si>
    <t xml:space="preserve">Anomalies clôturées</t>
  </si>
  <si>
    <t xml:space="preserve">Taux de clôture</t>
  </si>
  <si>
    <t xml:space="preserve">Tous les indicateurs se mettent à jour automatiquement à partir de l'onglet « Fiche de passage ».</t>
  </si>
  <si>
    <t xml:space="preserve">CONFIGURATION</t>
  </si>
  <si>
    <t xml:space="preserve">Paramètres</t>
  </si>
  <si>
    <t xml:space="preserve">Adaptez ces listes à votre site : elles alimentent les menus déroulants et les indicateurs de la fiche.</t>
  </si>
  <si>
    <t xml:space="preserve">Zones / locaux</t>
  </si>
  <si>
    <t xml:space="preserve">Agents</t>
  </si>
  <si>
    <t xml:space="preserve">États</t>
  </si>
  <si>
    <t xml:space="preserve">Statut anomalie</t>
  </si>
  <si>
    <t xml:space="preserve">Fréquences</t>
  </si>
  <si>
    <t xml:space="preserve">Valeurs de coche</t>
  </si>
  <si>
    <t xml:space="preserve">2 fois / jour</t>
  </si>
  <si>
    <t xml:space="preserve">Quotidien</t>
  </si>
  <si>
    <t xml:space="preserve">Toutes les 2 h</t>
  </si>
  <si>
    <t xml:space="preserve">Hebdomadaire</t>
  </si>
  <si>
    <t xml:space="preserve">AG-06</t>
  </si>
  <si>
    <t xml:space="preserve">Local poubelles</t>
  </si>
  <si>
    <t xml:space="preserve">Cuisine / office</t>
  </si>
  <si>
    <t xml:space="preserve">PROTOCOLE DE RÉFÉRENCE — TÂCHES DE NETTOYAGE SANITAIRE</t>
  </si>
  <si>
    <t xml:space="preserve">•  Balayage et lavage des sols</t>
  </si>
  <si>
    <t xml:space="preserve">•  Nettoyage &amp; désinfection des cuvettes / WC</t>
  </si>
  <si>
    <t xml:space="preserve">•  Nettoyage des lavabos et de la robinetterie</t>
  </si>
  <si>
    <t xml:space="preserve">•  Nettoyage des miroirs et surfaces</t>
  </si>
  <si>
    <t xml:space="preserve">•  Réapprovisionnement des distributeurs (savon, papier)</t>
  </si>
  <si>
    <t xml:space="preserve">•  Vidage et désinfection des poubelles</t>
  </si>
  <si>
    <t xml:space="preserve">•  Désinfection des points de contact (poignées, interrupteurs, chasses)</t>
  </si>
  <si>
    <t xml:space="preserve">•  Aération du local et contrôle des odeurs</t>
  </si>
  <si>
    <t xml:space="preserve">AIDE</t>
  </si>
  <si>
    <t xml:space="preserve">Mode d'emploi</t>
  </si>
  <si>
    <t xml:space="preserve">Cette fiche de passage sert de preuve de traçabilité du nettoyage : elle enregistre, pour chaque passage, la zone contrôlée, l'agent, les tâches réalisées, l'état de conformité et les éventuelles anomalies. Le tableau de bord agrège automatiquement les indicateurs (passages, taux de conformité, anomalies).</t>
  </si>
  <si>
    <t xml:space="preserve">Utilisation pas à pas</t>
  </si>
  <si>
    <t xml:space="preserve">1</t>
  </si>
  <si>
    <t xml:space="preserve">Onglet « Fiche de passage » — complétez l'en-tête (établissement, site, période, responsable, fréquence prévue).</t>
  </si>
  <si>
    <t xml:space="preserve">2</t>
  </si>
  <si>
    <t xml:space="preserve">À chaque passage, ajoutez une ligne : date, heure, zone, agent (initiales ou matricule).</t>
  </si>
  <si>
    <t xml:space="preserve">3</t>
  </si>
  <si>
    <t xml:space="preserve">Cochez chaque tâche : ✓ fait, ✗ non fait, N/A non applicable. La colonne « Tâches OK » se calcule seule.</t>
  </si>
  <si>
    <t xml:space="preserve">4</t>
  </si>
  <si>
    <t xml:space="preserve">Indiquez l'état (Conforme / Non conforme / À contrôler). En cas d'anomalie, décrivez-la, notez l'action corrective et son statut (Ouverte / Clôturée).</t>
  </si>
  <si>
    <t xml:space="preserve">5</t>
  </si>
  <si>
    <t xml:space="preserve">Onglet « Tableau de bord » — consultez le taux de conformité, la synthèse par zone et le suivi des anomalies.</t>
  </si>
  <si>
    <t xml:space="preserve">6</t>
  </si>
  <si>
    <t xml:space="preserve">Onglet « Paramètres » — adaptez les zones, agents, états et fréquences ; le protocole de référence liste les tâches types.</t>
  </si>
  <si>
    <t xml:space="preserve">Code couleur</t>
  </si>
  <si>
    <t xml:space="preserve">Cellules crème  —  informations d'en-tête à personnaliser.</t>
  </si>
  <si>
    <t xml:space="preserve">Lignes du registre  —  une ligne par passage, à saisir sur le terrain.</t>
  </si>
  <si>
    <t xml:space="preserve">Fonds vert clair  —  valeurs calculées automatiquement (ne pas modifier).</t>
  </si>
  <si>
    <t xml:space="preserve">Bonnes pratiques</t>
  </si>
  <si>
    <t xml:space="preserve">•  Restez non nominatif : initiales ou matricule, jamais de nom complet (protection des données).</t>
  </si>
  <si>
    <t xml:space="preserve">•  Affichez la fiche imprimée dans le local et conservez le fichier maître en back-office ; filtrez l'historique pour repérer les non-conformités récurrentes et cibler les actions correctives.</t>
  </si>
  <si>
    <t xml:space="preserve">•  Adaptez la fréquence au trafic réel (jusqu'à un passage toutes les 2 h dans les lieux très fréquentés).</t>
  </si>
</sst>
</file>

<file path=xl/styles.xml><?xml version="1.0" encoding="utf-8"?>
<styleSheet xmlns="http://schemas.openxmlformats.org/spreadsheetml/2006/main">
  <numFmts count="6">
    <numFmt numFmtId="164" formatCode="General"/>
    <numFmt numFmtId="165" formatCode="#,##0"/>
    <numFmt numFmtId="166" formatCode="0.0%"/>
    <numFmt numFmtId="167" formatCode="General"/>
    <numFmt numFmtId="168" formatCode="dd/mm/yyyy"/>
    <numFmt numFmtId="169" formatCode="hh:mm"/>
  </numFmts>
  <fonts count="33">
    <font>
      <sz val="11"/>
      <color theme="1"/>
      <name val="Calibri"/>
      <family val="2"/>
      <charset val="1"/>
    </font>
    <font>
      <sz val="10"/>
      <name val="Arial"/>
      <family val="0"/>
    </font>
    <font>
      <sz val="10"/>
      <name val="Arial"/>
      <family val="0"/>
    </font>
    <font>
      <sz val="10"/>
      <name val="Arial"/>
      <family val="0"/>
    </font>
    <font>
      <b val="true"/>
      <sz val="21"/>
      <color rgb="FFFFFFFF"/>
      <name val="Calibri"/>
      <family val="0"/>
      <charset val="1"/>
    </font>
    <font>
      <b val="true"/>
      <sz val="11"/>
      <color rgb="FFFFFFFF"/>
      <name val="Calibri"/>
      <family val="0"/>
      <charset val="1"/>
    </font>
    <font>
      <i val="true"/>
      <sz val="10"/>
      <color rgb="FFFFFFFF"/>
      <name val="Calibri"/>
      <family val="0"/>
      <charset val="1"/>
    </font>
    <font>
      <b val="true"/>
      <sz val="8.5"/>
      <color rgb="FF5C6B66"/>
      <name val="Calibri"/>
      <family val="0"/>
      <charset val="1"/>
    </font>
    <font>
      <sz val="10.5"/>
      <color rgb="FF0F312B"/>
      <name val="Calibri"/>
      <family val="0"/>
      <charset val="1"/>
    </font>
    <font>
      <b val="true"/>
      <sz val="9"/>
      <color rgb="FFFFFFFF"/>
      <name val="Calibri"/>
      <family val="0"/>
      <charset val="1"/>
    </font>
    <font>
      <b val="true"/>
      <sz val="9"/>
      <color rgb="FF5C6B66"/>
      <name val="Calibri"/>
      <family val="0"/>
      <charset val="1"/>
    </font>
    <font>
      <b val="true"/>
      <sz val="11"/>
      <color rgb="FF0F312B"/>
      <name val="Calibri"/>
      <family val="0"/>
      <charset val="1"/>
    </font>
    <font>
      <sz val="9"/>
      <color rgb="FF5C6B66"/>
      <name val="Calibri"/>
      <family val="0"/>
      <charset val="1"/>
    </font>
    <font>
      <b val="true"/>
      <sz val="12"/>
      <color rgb="FF0A5A4F"/>
      <name val="Calibri"/>
      <family val="0"/>
      <charset val="1"/>
    </font>
    <font>
      <i val="true"/>
      <sz val="8.5"/>
      <color rgb="FF5C6B66"/>
      <name val="Calibri"/>
      <family val="0"/>
      <charset val="1"/>
    </font>
    <font>
      <b val="true"/>
      <sz val="8.5"/>
      <color rgb="FFFFFFFF"/>
      <name val="Calibri"/>
      <family val="0"/>
      <charset val="1"/>
    </font>
    <font>
      <sz val="10"/>
      <color rgb="FF0F312B"/>
      <name val="Calibri"/>
      <family val="0"/>
      <charset val="1"/>
    </font>
    <font>
      <sz val="11"/>
      <color rgb="FF0F312B"/>
      <name val="Calibri"/>
      <family val="0"/>
      <charset val="1"/>
    </font>
    <font>
      <b val="true"/>
      <sz val="10"/>
      <color rgb="FF0A5A4F"/>
      <name val="Calibri"/>
      <family val="0"/>
      <charset val="1"/>
    </font>
    <font>
      <b val="true"/>
      <sz val="9"/>
      <color rgb="FF0F312B"/>
      <name val="Calibri"/>
      <family val="0"/>
      <charset val="1"/>
    </font>
    <font>
      <b val="true"/>
      <sz val="9"/>
      <color rgb="FF0A5A4F"/>
      <name val="Calibri"/>
      <family val="0"/>
      <charset val="1"/>
    </font>
    <font>
      <b val="true"/>
      <sz val="8.5"/>
      <color rgb="FF0E7C6B"/>
      <name val="Calibri"/>
      <family val="0"/>
      <charset val="1"/>
    </font>
    <font>
      <b val="true"/>
      <sz val="24"/>
      <color rgb="FF0F312B"/>
      <name val="Calibri"/>
      <family val="0"/>
      <charset val="1"/>
    </font>
    <font>
      <b val="true"/>
      <sz val="8.5"/>
      <color rgb="FFCDE8E2"/>
      <name val="Calibri"/>
      <family val="0"/>
      <charset val="1"/>
    </font>
    <font>
      <b val="true"/>
      <sz val="22"/>
      <color rgb="FFFFFFFF"/>
      <name val="Calibri"/>
      <family val="0"/>
      <charset val="1"/>
    </font>
    <font>
      <b val="true"/>
      <sz val="17"/>
      <color rgb="FF0F312B"/>
      <name val="Calibri"/>
      <family val="0"/>
      <charset val="1"/>
    </font>
    <font>
      <b val="true"/>
      <sz val="11"/>
      <color rgb="FF0A5A4F"/>
      <name val="Calibri"/>
      <family val="0"/>
      <charset val="1"/>
    </font>
    <font>
      <b val="true"/>
      <sz val="18"/>
      <color rgb="FF000000"/>
      <name val="Calibri"/>
      <family val="2"/>
    </font>
    <font>
      <sz val="10"/>
      <color rgb="FF000000"/>
      <name val="Calibri"/>
      <family val="2"/>
    </font>
    <font>
      <i val="true"/>
      <sz val="9.5"/>
      <color rgb="FF5C6B66"/>
      <name val="Calibri"/>
      <family val="0"/>
      <charset val="1"/>
    </font>
    <font>
      <b val="true"/>
      <sz val="9"/>
      <color rgb="FF0E7C6B"/>
      <name val="Calibri"/>
      <family val="0"/>
      <charset val="1"/>
    </font>
    <font>
      <b val="true"/>
      <sz val="12"/>
      <color rgb="FF0E7C6B"/>
      <name val="Calibri"/>
      <family val="0"/>
      <charset val="1"/>
    </font>
    <font>
      <b val="true"/>
      <sz val="10"/>
      <color rgb="FFFFFFFF"/>
      <name val="Calibri"/>
      <family val="0"/>
      <charset val="1"/>
    </font>
  </fonts>
  <fills count="10">
    <fill>
      <patternFill patternType="none"/>
    </fill>
    <fill>
      <patternFill patternType="gray125"/>
    </fill>
    <fill>
      <patternFill patternType="solid">
        <fgColor rgb="FF0E7C6B"/>
        <bgColor rgb="FF1C7A43"/>
      </patternFill>
    </fill>
    <fill>
      <patternFill patternType="solid">
        <fgColor rgb="FF0A5A4F"/>
        <bgColor rgb="FF1C7A43"/>
      </patternFill>
    </fill>
    <fill>
      <patternFill patternType="solid">
        <fgColor rgb="FFFFF7DE"/>
        <bgColor rgb="FFFCEFD3"/>
      </patternFill>
    </fill>
    <fill>
      <patternFill patternType="solid">
        <fgColor rgb="FF2BA88F"/>
        <bgColor rgb="FF33CCCC"/>
      </patternFill>
    </fill>
    <fill>
      <patternFill patternType="solid">
        <fgColor rgb="FFE5F4F0"/>
        <bgColor rgb="FFEAF0EE"/>
      </patternFill>
    </fill>
    <fill>
      <patternFill patternType="solid">
        <fgColor rgb="FF0F312B"/>
        <bgColor rgb="FF333333"/>
      </patternFill>
    </fill>
    <fill>
      <patternFill patternType="solid">
        <fgColor rgb="FFFFFFFF"/>
        <bgColor rgb="FFF9F9F9"/>
      </patternFill>
    </fill>
    <fill>
      <patternFill patternType="solid">
        <fgColor rgb="FFF3FAF8"/>
        <bgColor rgb="FFF9F9F9"/>
      </patternFill>
    </fill>
  </fills>
  <borders count="19">
    <border diagonalUp="false" diagonalDown="false">
      <left/>
      <right/>
      <top/>
      <bottom/>
      <diagonal/>
    </border>
    <border diagonalUp="false" diagonalDown="false">
      <left/>
      <right/>
      <top/>
      <bottom style="thin">
        <color rgb="FF2BA88F"/>
      </bottom>
      <diagonal/>
    </border>
    <border diagonalUp="false" diagonalDown="false">
      <left/>
      <right/>
      <top/>
      <bottom style="thin">
        <color rgb="FFCFE0DB"/>
      </bottom>
      <diagonal/>
    </border>
    <border diagonalUp="false" diagonalDown="false">
      <left style="thin">
        <color rgb="FFCFE0DB"/>
      </left>
      <right style="thin">
        <color rgb="FFCFE0DB"/>
      </right>
      <top style="thin">
        <color rgb="FFCFE0DB"/>
      </top>
      <bottom/>
      <diagonal/>
    </border>
    <border diagonalUp="false" diagonalDown="false">
      <left style="thin">
        <color rgb="FFCFE0DB"/>
      </left>
      <right/>
      <top/>
      <bottom/>
      <diagonal/>
    </border>
    <border diagonalUp="false" diagonalDown="false">
      <left/>
      <right style="thin">
        <color rgb="FFCFE0DB"/>
      </right>
      <top/>
      <bottom/>
      <diagonal/>
    </border>
    <border diagonalUp="false" diagonalDown="false">
      <left style="thin">
        <color rgb="FFCFE0DB"/>
      </left>
      <right style="thin">
        <color rgb="FFCFE0DB"/>
      </right>
      <top/>
      <bottom/>
      <diagonal/>
    </border>
    <border diagonalUp="false" diagonalDown="false">
      <left style="thin">
        <color rgb="FFCFE0DB"/>
      </left>
      <right style="thin">
        <color rgb="FFCFE0DB"/>
      </right>
      <top/>
      <bottom style="thin">
        <color rgb="FFCFE0DB"/>
      </bottom>
      <diagonal/>
    </border>
    <border diagonalUp="false" diagonalDown="false">
      <left style="thin">
        <color rgb="FFCFE0DB"/>
      </left>
      <right/>
      <top/>
      <bottom style="thin">
        <color rgb="FFCFE0DB"/>
      </bottom>
      <diagonal/>
    </border>
    <border diagonalUp="false" diagonalDown="false">
      <left/>
      <right style="thin">
        <color rgb="FFCFE0DB"/>
      </right>
      <top/>
      <bottom style="thin">
        <color rgb="FFCFE0DB"/>
      </bottom>
      <diagonal/>
    </border>
    <border diagonalUp="false" diagonalDown="false">
      <left/>
      <right/>
      <top/>
      <bottom style="thin">
        <color rgb="FF0A5A4F"/>
      </bottom>
      <diagonal/>
    </border>
    <border diagonalUp="false" diagonalDown="false">
      <left style="thin">
        <color rgb="FFE5F4F0"/>
      </left>
      <right/>
      <top style="medium">
        <color rgb="FF2BA88F"/>
      </top>
      <bottom style="thin">
        <color rgb="FFE5F4F0"/>
      </bottom>
      <diagonal/>
    </border>
    <border diagonalUp="false" diagonalDown="false">
      <left/>
      <right/>
      <top style="medium">
        <color rgb="FF2BA88F"/>
      </top>
      <bottom style="thin">
        <color rgb="FFE5F4F0"/>
      </bottom>
      <diagonal/>
    </border>
    <border diagonalUp="false" diagonalDown="false">
      <left/>
      <right style="thin">
        <color rgb="FFE5F4F0"/>
      </right>
      <top style="medium">
        <color rgb="FF2BA88F"/>
      </top>
      <bottom style="thin">
        <color rgb="FFE5F4F0"/>
      </bottom>
      <diagonal/>
    </border>
    <border diagonalUp="false" diagonalDown="false">
      <left style="thin">
        <color rgb="FFCFE0DB"/>
      </left>
      <right/>
      <top style="medium">
        <color rgb="FF0A5A4F"/>
      </top>
      <bottom/>
      <diagonal/>
    </border>
    <border diagonalUp="false" diagonalDown="false">
      <left/>
      <right style="thin">
        <color rgb="FFCFE0DB"/>
      </right>
      <top style="medium">
        <color rgb="FF0A5A4F"/>
      </top>
      <bottom/>
      <diagonal/>
    </border>
    <border diagonalUp="false" diagonalDown="false">
      <left style="thin">
        <color rgb="FFCFE0DB"/>
      </left>
      <right/>
      <top style="medium">
        <color rgb="FF2BA88F"/>
      </top>
      <bottom/>
      <diagonal/>
    </border>
    <border diagonalUp="false" diagonalDown="false">
      <left/>
      <right style="thin">
        <color rgb="FFCFE0DB"/>
      </right>
      <top style="medium">
        <color rgb="FF2BA88F"/>
      </top>
      <bottom/>
      <diagonal/>
    </border>
    <border diagonalUp="false" diagonalDown="false">
      <left style="thin">
        <color rgb="FFCFE0DB"/>
      </left>
      <right style="thin">
        <color rgb="FFCFE0DB"/>
      </right>
      <top style="thin">
        <color rgb="FFCFE0DB"/>
      </top>
      <bottom style="thin">
        <color rgb="FFCFE0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right" vertical="center" textRotation="0" wrapText="false" indent="1" shrinkToFit="false"/>
      <protection locked="true" hidden="false"/>
    </xf>
    <xf numFmtId="164" fontId="6" fillId="3" borderId="0" xfId="0" applyFont="true" applyBorder="true" applyAlignment="true" applyProtection="false">
      <alignment horizontal="left" vertical="center" textRotation="0" wrapText="false" indent="1"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right" vertical="center" textRotation="0" wrapText="true" indent="0" shrinkToFit="false"/>
      <protection locked="true" hidden="false"/>
    </xf>
    <xf numFmtId="164" fontId="8" fillId="4" borderId="2" xfId="0" applyFont="true" applyBorder="true" applyAlignment="true" applyProtection="false">
      <alignment horizontal="left" vertical="center" textRotation="0" wrapText="true" indent="1" shrinkToFit="false"/>
      <protection locked="true" hidden="false"/>
    </xf>
    <xf numFmtId="164" fontId="9" fillId="5" borderId="3" xfId="0" applyFont="true" applyBorder="true" applyAlignment="true" applyProtection="false">
      <alignment horizontal="left" vertical="center" textRotation="0" wrapText="false" indent="1" shrinkToFit="false"/>
      <protection locked="true" hidden="false"/>
    </xf>
    <xf numFmtId="164" fontId="10" fillId="6" borderId="4" xfId="0" applyFont="true" applyBorder="true" applyAlignment="true" applyProtection="false">
      <alignment horizontal="right" vertical="center" textRotation="0" wrapText="true" indent="0" shrinkToFit="false"/>
      <protection locked="true" hidden="false"/>
    </xf>
    <xf numFmtId="165" fontId="11" fillId="6" borderId="5" xfId="0" applyFont="true" applyBorder="true" applyAlignment="true" applyProtection="false">
      <alignment horizontal="center" vertical="center" textRotation="0" wrapText="true" indent="0" shrinkToFit="false"/>
      <protection locked="true" hidden="false"/>
    </xf>
    <xf numFmtId="164" fontId="12" fillId="0" borderId="6" xfId="0" applyFont="true" applyBorder="true" applyAlignment="true" applyProtection="false">
      <alignment horizontal="left" vertical="center" textRotation="0" wrapText="true" indent="1" shrinkToFit="false"/>
      <protection locked="true" hidden="false"/>
    </xf>
    <xf numFmtId="166" fontId="13" fillId="6" borderId="5" xfId="0" applyFont="true" applyBorder="true" applyAlignment="true" applyProtection="false">
      <alignment horizontal="center" vertical="center" textRotation="0" wrapText="true" indent="0" shrinkToFit="false"/>
      <protection locked="true" hidden="false"/>
    </xf>
    <xf numFmtId="164" fontId="0" fillId="4" borderId="7" xfId="0" applyFont="false" applyBorder="true" applyAlignment="false" applyProtection="false">
      <alignment horizontal="general" vertical="bottom" textRotation="0" wrapText="false" indent="0" shrinkToFit="false"/>
      <protection locked="true" hidden="false"/>
    </xf>
    <xf numFmtId="164" fontId="10" fillId="0" borderId="8" xfId="0" applyFont="true" applyBorder="true" applyAlignment="true" applyProtection="false">
      <alignment horizontal="right" vertical="center" textRotation="0" wrapText="true" indent="0" shrinkToFit="false"/>
      <protection locked="true" hidden="false"/>
    </xf>
    <xf numFmtId="164" fontId="8" fillId="4" borderId="9" xfId="0" applyFont="true" applyBorder="true" applyAlignment="true" applyProtection="false">
      <alignment horizontal="center" vertical="center" textRotation="0" wrapText="true" indent="0" shrinkToFit="false"/>
      <protection locked="true" hidden="false"/>
    </xf>
    <xf numFmtId="164" fontId="12" fillId="0" borderId="7" xfId="0" applyFont="true" applyBorder="true" applyAlignment="true" applyProtection="false">
      <alignment horizontal="left" vertical="center" textRotation="0" wrapText="true" indent="1" shrinkToFit="false"/>
      <protection locked="true" hidden="false"/>
    </xf>
    <xf numFmtId="164" fontId="14" fillId="0" borderId="0" xfId="0" applyFont="true" applyBorder="true" applyAlignment="true" applyProtection="false">
      <alignment horizontal="left" vertical="center" textRotation="0" wrapText="false" indent="1" shrinkToFit="false"/>
      <protection locked="true" hidden="false"/>
    </xf>
    <xf numFmtId="164" fontId="15" fillId="7" borderId="10" xfId="0" applyFont="true" applyBorder="true" applyAlignment="true" applyProtection="false">
      <alignment horizontal="center" vertical="center" textRotation="0" wrapText="true" indent="0" shrinkToFit="false"/>
      <protection locked="true" hidden="false"/>
    </xf>
    <xf numFmtId="164" fontId="15" fillId="7" borderId="10" xfId="0" applyFont="true" applyBorder="true" applyAlignment="true" applyProtection="false">
      <alignment horizontal="center" vertical="center" textRotation="90" wrapText="true" indent="0" shrinkToFit="false"/>
      <protection locked="true" hidden="false"/>
    </xf>
    <xf numFmtId="167" fontId="12" fillId="8" borderId="2" xfId="0" applyFont="true" applyBorder="true" applyAlignment="true" applyProtection="false">
      <alignment horizontal="center" vertical="center" textRotation="0" wrapText="true" indent="0" shrinkToFit="false"/>
      <protection locked="true" hidden="false"/>
    </xf>
    <xf numFmtId="168" fontId="16" fillId="8" borderId="2" xfId="0" applyFont="true" applyBorder="true" applyAlignment="true" applyProtection="false">
      <alignment horizontal="center" vertical="center" textRotation="0" wrapText="true" indent="0" shrinkToFit="false"/>
      <protection locked="true" hidden="false"/>
    </xf>
    <xf numFmtId="169" fontId="16" fillId="8" borderId="2" xfId="0" applyFont="true" applyBorder="true" applyAlignment="true" applyProtection="false">
      <alignment horizontal="center" vertical="center" textRotation="0" wrapText="true" indent="0" shrinkToFit="false"/>
      <protection locked="true" hidden="false"/>
    </xf>
    <xf numFmtId="164" fontId="16" fillId="8" borderId="2" xfId="0" applyFont="true" applyBorder="true" applyAlignment="true" applyProtection="false">
      <alignment horizontal="left" vertical="center" textRotation="0" wrapText="true" indent="1" shrinkToFit="false"/>
      <protection locked="true" hidden="false"/>
    </xf>
    <xf numFmtId="164" fontId="16" fillId="8" borderId="2" xfId="0" applyFont="true" applyBorder="true" applyAlignment="true" applyProtection="false">
      <alignment horizontal="center" vertical="center" textRotation="0" wrapText="true" indent="0" shrinkToFit="false"/>
      <protection locked="true" hidden="false"/>
    </xf>
    <xf numFmtId="164" fontId="17" fillId="8" borderId="2" xfId="0" applyFont="true" applyBorder="true" applyAlignment="true" applyProtection="false">
      <alignment horizontal="center" vertical="center" textRotation="0" wrapText="true" indent="0" shrinkToFit="false"/>
      <protection locked="true" hidden="false"/>
    </xf>
    <xf numFmtId="167" fontId="18" fillId="6" borderId="2" xfId="0" applyFont="true" applyBorder="true" applyAlignment="true" applyProtection="false">
      <alignment horizontal="center" vertical="center" textRotation="0" wrapText="true" indent="0" shrinkToFit="false"/>
      <protection locked="true" hidden="false"/>
    </xf>
    <xf numFmtId="167" fontId="12" fillId="9" borderId="2" xfId="0" applyFont="true" applyBorder="true" applyAlignment="true" applyProtection="false">
      <alignment horizontal="center" vertical="center" textRotation="0" wrapText="true" indent="0" shrinkToFit="false"/>
      <protection locked="true" hidden="false"/>
    </xf>
    <xf numFmtId="168" fontId="16" fillId="9" borderId="2" xfId="0" applyFont="true" applyBorder="true" applyAlignment="true" applyProtection="false">
      <alignment horizontal="center" vertical="center" textRotation="0" wrapText="true" indent="0" shrinkToFit="false"/>
      <protection locked="true" hidden="false"/>
    </xf>
    <xf numFmtId="169" fontId="16" fillId="9" borderId="2" xfId="0" applyFont="true" applyBorder="true" applyAlignment="true" applyProtection="false">
      <alignment horizontal="center" vertical="center" textRotation="0" wrapText="true" indent="0" shrinkToFit="false"/>
      <protection locked="true" hidden="false"/>
    </xf>
    <xf numFmtId="164" fontId="16" fillId="9" borderId="2" xfId="0" applyFont="true" applyBorder="true" applyAlignment="true" applyProtection="false">
      <alignment horizontal="left" vertical="center" textRotation="0" wrapText="true" indent="1" shrinkToFit="false"/>
      <protection locked="true" hidden="false"/>
    </xf>
    <xf numFmtId="164" fontId="16" fillId="9" borderId="2" xfId="0" applyFont="true" applyBorder="true" applyAlignment="true" applyProtection="false">
      <alignment horizontal="center" vertical="center" textRotation="0" wrapText="true" indent="0" shrinkToFit="false"/>
      <protection locked="true" hidden="false"/>
    </xf>
    <xf numFmtId="164" fontId="17" fillId="9" borderId="2" xfId="0" applyFont="true" applyBorder="true" applyAlignment="true" applyProtection="false">
      <alignment horizontal="center" vertical="center" textRotation="0" wrapText="true" indent="0" shrinkToFit="false"/>
      <protection locked="true" hidden="false"/>
    </xf>
    <xf numFmtId="164" fontId="19" fillId="6" borderId="11" xfId="0" applyFont="true" applyBorder="true" applyAlignment="true" applyProtection="false">
      <alignment horizontal="right" vertical="center" textRotation="0" wrapText="false" indent="0" shrinkToFit="false"/>
      <protection locked="true" hidden="false"/>
    </xf>
    <xf numFmtId="167" fontId="20" fillId="6" borderId="12" xfId="0" applyFont="true" applyBorder="true" applyAlignment="true" applyProtection="false">
      <alignment horizontal="center" vertical="center" textRotation="0" wrapText="true" indent="0" shrinkToFit="false"/>
      <protection locked="true" hidden="false"/>
    </xf>
    <xf numFmtId="164" fontId="0" fillId="6" borderId="13" xfId="0" applyFont="false" applyBorder="tru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true" applyAlignment="true" applyProtection="false">
      <alignment horizontal="left" vertical="center" textRotation="0" wrapText="false" indent="0" shrinkToFit="false"/>
      <protection locked="true" hidden="false"/>
    </xf>
    <xf numFmtId="164" fontId="0" fillId="2" borderId="14" xfId="0" applyFont="false" applyBorder="true" applyAlignment="false" applyProtection="false">
      <alignment horizontal="general" vertical="bottom" textRotation="0" wrapText="false" indent="0" shrinkToFit="false"/>
      <protection locked="true" hidden="false"/>
    </xf>
    <xf numFmtId="164" fontId="0" fillId="2" borderId="15" xfId="0" applyFont="false" applyBorder="true" applyAlignment="false" applyProtection="false">
      <alignment horizontal="general" vertical="bottom" textRotation="0" wrapText="false" indent="0" shrinkToFit="false"/>
      <protection locked="true" hidden="false"/>
    </xf>
    <xf numFmtId="164" fontId="0" fillId="8" borderId="16" xfId="0" applyFont="false" applyBorder="true" applyAlignment="false" applyProtection="false">
      <alignment horizontal="general" vertical="bottom" textRotation="0" wrapText="false" indent="0" shrinkToFit="false"/>
      <protection locked="true" hidden="false"/>
    </xf>
    <xf numFmtId="164" fontId="0" fillId="8" borderId="17" xfId="0" applyFont="false" applyBorder="true" applyAlignment="false" applyProtection="false">
      <alignment horizontal="general" vertical="bottom" textRotation="0" wrapText="false" indent="0" shrinkToFit="false"/>
      <protection locked="true" hidden="false"/>
    </xf>
    <xf numFmtId="164" fontId="23" fillId="2" borderId="6" xfId="0" applyFont="true" applyBorder="true" applyAlignment="true" applyProtection="false">
      <alignment horizontal="left" vertical="center" textRotation="0" wrapText="true" indent="1" shrinkToFit="false"/>
      <protection locked="true" hidden="false"/>
    </xf>
    <xf numFmtId="164" fontId="7" fillId="8" borderId="6" xfId="0" applyFont="true" applyBorder="true" applyAlignment="true" applyProtection="false">
      <alignment horizontal="left" vertical="center" textRotation="0" wrapText="true" indent="1" shrinkToFit="false"/>
      <protection locked="true" hidden="false"/>
    </xf>
    <xf numFmtId="166" fontId="24" fillId="2" borderId="6" xfId="0" applyFont="true" applyBorder="true" applyAlignment="true" applyProtection="false">
      <alignment horizontal="left" vertical="center" textRotation="0" wrapText="false" indent="1" shrinkToFit="false"/>
      <protection locked="true" hidden="false"/>
    </xf>
    <xf numFmtId="165" fontId="25" fillId="8" borderId="6" xfId="0" applyFont="true" applyBorder="true" applyAlignment="true" applyProtection="false">
      <alignment horizontal="left" vertical="center" textRotation="0" wrapText="false" indent="1" shrinkToFit="false"/>
      <protection locked="true" hidden="false"/>
    </xf>
    <xf numFmtId="164" fontId="0" fillId="2" borderId="8" xfId="0" applyFont="false" applyBorder="true" applyAlignment="false" applyProtection="false">
      <alignment horizontal="general" vertical="bottom" textRotation="0" wrapText="false" indent="0" shrinkToFit="false"/>
      <protection locked="true" hidden="false"/>
    </xf>
    <xf numFmtId="164" fontId="0" fillId="2" borderId="9" xfId="0" applyFont="false" applyBorder="true" applyAlignment="false" applyProtection="false">
      <alignment horizontal="general" vertical="bottom" textRotation="0" wrapText="false" indent="0" shrinkToFit="false"/>
      <protection locked="true" hidden="false"/>
    </xf>
    <xf numFmtId="164" fontId="0" fillId="8" borderId="8" xfId="0" applyFont="false" applyBorder="true" applyAlignment="false" applyProtection="false">
      <alignment horizontal="general" vertical="bottom" textRotation="0" wrapText="false" indent="0" shrinkToFit="false"/>
      <protection locked="true" hidden="false"/>
    </xf>
    <xf numFmtId="164" fontId="0" fillId="8" borderId="9" xfId="0" applyFont="fals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9" fillId="7" borderId="10" xfId="0" applyFont="true" applyBorder="true" applyAlignment="true" applyProtection="false">
      <alignment horizontal="center" vertical="center" textRotation="0" wrapText="true" indent="0" shrinkToFit="false"/>
      <protection locked="true" hidden="false"/>
    </xf>
    <xf numFmtId="165" fontId="16" fillId="8" borderId="2" xfId="0" applyFont="true" applyBorder="true" applyAlignment="true" applyProtection="false">
      <alignment horizontal="center" vertical="center" textRotation="0" wrapText="true" indent="0" shrinkToFit="false"/>
      <protection locked="true" hidden="false"/>
    </xf>
    <xf numFmtId="166" fontId="16" fillId="8" borderId="2" xfId="0" applyFont="true" applyBorder="true" applyAlignment="true" applyProtection="false">
      <alignment horizontal="center" vertical="center" textRotation="0" wrapText="true" indent="0" shrinkToFit="false"/>
      <protection locked="true" hidden="false"/>
    </xf>
    <xf numFmtId="165" fontId="16" fillId="9" borderId="2" xfId="0" applyFont="true" applyBorder="true" applyAlignment="true" applyProtection="false">
      <alignment horizontal="center" vertical="center" textRotation="0" wrapText="true" indent="0" shrinkToFit="false"/>
      <protection locked="true" hidden="false"/>
    </xf>
    <xf numFmtId="166" fontId="16" fillId="9" borderId="2" xfId="0" applyFont="true" applyBorder="true" applyAlignment="true" applyProtection="false">
      <alignment horizontal="center" vertical="center" textRotation="0" wrapText="true" indent="0" shrinkToFit="false"/>
      <protection locked="true" hidden="false"/>
    </xf>
    <xf numFmtId="165" fontId="19" fillId="6" borderId="12" xfId="0" applyFont="true" applyBorder="true" applyAlignment="true" applyProtection="false">
      <alignment horizontal="center" vertical="center" textRotation="0" wrapText="true" indent="0" shrinkToFit="false"/>
      <protection locked="true" hidden="false"/>
    </xf>
    <xf numFmtId="166" fontId="19" fillId="6" borderId="12" xfId="0" applyFont="true" applyBorder="true" applyAlignment="true" applyProtection="false">
      <alignment horizontal="center" vertical="center" textRotation="0" wrapText="true" indent="0" shrinkToFit="false"/>
      <protection locked="true" hidden="false"/>
    </xf>
    <xf numFmtId="165" fontId="19" fillId="6" borderId="13" xfId="0" applyFont="true" applyBorder="true" applyAlignment="true" applyProtection="false">
      <alignment horizontal="center" vertical="center" textRotation="0" wrapText="true" indent="0" shrinkToFit="false"/>
      <protection locked="true" hidden="false"/>
    </xf>
    <xf numFmtId="164" fontId="16" fillId="0" borderId="2" xfId="0" applyFont="true" applyBorder="true" applyAlignment="true" applyProtection="false">
      <alignment horizontal="left" vertical="center" textRotation="0" wrapText="true" indent="1" shrinkToFit="false"/>
      <protection locked="true" hidden="false"/>
    </xf>
    <xf numFmtId="165" fontId="26" fillId="0" borderId="2" xfId="0" applyFont="true" applyBorder="true" applyAlignment="true" applyProtection="false">
      <alignment horizontal="center" vertical="center" textRotation="0" wrapText="true" indent="0" shrinkToFit="false"/>
      <protection locked="true" hidden="false"/>
    </xf>
    <xf numFmtId="165" fontId="26" fillId="9" borderId="2" xfId="0" applyFont="true" applyBorder="true" applyAlignment="true" applyProtection="false">
      <alignment horizontal="center" vertical="center" textRotation="0" wrapText="true" indent="0" shrinkToFit="false"/>
      <protection locked="true" hidden="false"/>
    </xf>
    <xf numFmtId="166" fontId="26" fillId="0" borderId="2"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true" applyAlignment="true" applyProtection="false">
      <alignment horizontal="left" vertical="center" textRotation="0" wrapText="false" indent="0" shrinkToFit="false"/>
      <protection locked="true" hidden="false"/>
    </xf>
    <xf numFmtId="164" fontId="29" fillId="0" borderId="0" xfId="0" applyFont="true" applyBorder="true" applyAlignment="true" applyProtection="false">
      <alignment horizontal="left" vertical="center" textRotation="0" wrapText="false" indent="0" shrinkToFit="false"/>
      <protection locked="true" hidden="false"/>
    </xf>
    <xf numFmtId="164" fontId="17" fillId="8" borderId="2" xfId="0" applyFont="true" applyBorder="true" applyAlignment="true" applyProtection="false">
      <alignment horizontal="left" vertical="center" textRotation="0" wrapText="true" indent="1" shrinkToFit="false"/>
      <protection locked="true" hidden="false"/>
    </xf>
    <xf numFmtId="164" fontId="17" fillId="9" borderId="2" xfId="0" applyFont="true" applyBorder="true" applyAlignment="true" applyProtection="false">
      <alignment horizontal="left" vertical="center" textRotation="0" wrapText="true" indent="1" shrinkToFit="false"/>
      <protection locked="true" hidden="false"/>
    </xf>
    <xf numFmtId="164" fontId="30" fillId="0" borderId="2"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true" applyAlignment="true" applyProtection="false">
      <alignment horizontal="left" vertical="center" textRotation="0" wrapText="true" indent="1" shrinkToFit="false"/>
      <protection locked="true" hidden="false"/>
    </xf>
    <xf numFmtId="164" fontId="16" fillId="9" borderId="0" xfId="0" applyFont="true" applyBorder="true" applyAlignment="true" applyProtection="false">
      <alignment horizontal="left" vertical="center" textRotation="0" wrapText="true" indent="1" shrinkToFit="false"/>
      <protection locked="true" hidden="false"/>
    </xf>
    <xf numFmtId="164" fontId="21" fillId="0" borderId="0" xfId="0" applyFont="true" applyBorder="true" applyAlignment="true" applyProtection="false">
      <alignment horizontal="left" vertical="center" textRotation="0" wrapText="false" indent="1" shrinkToFit="false"/>
      <protection locked="true" hidden="false"/>
    </xf>
    <xf numFmtId="164" fontId="22" fillId="0"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true" applyAlignment="true" applyProtection="false">
      <alignment horizontal="left" vertical="top" textRotation="0" wrapText="true" indent="1" shrinkToFit="false"/>
      <protection locked="true" hidden="false"/>
    </xf>
    <xf numFmtId="164" fontId="31" fillId="0" borderId="0" xfId="0" applyFont="true" applyBorder="true" applyAlignment="true" applyProtection="false">
      <alignment horizontal="left" vertical="center" textRotation="0" wrapText="false" indent="1" shrinkToFit="false"/>
      <protection locked="true" hidden="false"/>
    </xf>
    <xf numFmtId="164" fontId="32"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left" vertical="center" textRotation="0" wrapText="true" indent="1" shrinkToFit="false"/>
      <protection locked="true" hidden="false"/>
    </xf>
    <xf numFmtId="164" fontId="0" fillId="4" borderId="18"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1" shrinkToFit="false"/>
      <protection locked="true" hidden="false"/>
    </xf>
    <xf numFmtId="164" fontId="0" fillId="8" borderId="18" xfId="0" applyFont="false" applyBorder="true" applyAlignment="false" applyProtection="false">
      <alignment horizontal="general" vertical="bottom" textRotation="0" wrapText="false" indent="0" shrinkToFit="false"/>
      <protection locked="true" hidden="false"/>
    </xf>
    <xf numFmtId="164" fontId="0" fillId="6" borderId="18"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Calibri"/>
        <charset val="1"/>
        <family val="0"/>
        <b val="1"/>
        <color rgb="FF1C7A43"/>
      </font>
      <fill>
        <patternFill>
          <bgColor rgb="FFDDF3E4"/>
        </patternFill>
      </fill>
    </dxf>
    <dxf>
      <font>
        <name val="Calibri"/>
        <charset val="1"/>
        <family val="0"/>
        <b val="1"/>
        <color rgb="FFB23A2C"/>
      </font>
      <fill>
        <patternFill>
          <bgColor rgb="FFFBE0DC"/>
        </patternFill>
      </fill>
    </dxf>
    <dxf>
      <font>
        <name val="Calibri"/>
        <charset val="1"/>
        <family val="0"/>
        <color rgb="FF5A6B66"/>
      </font>
      <fill>
        <patternFill>
          <bgColor rgb="FFEAF0EE"/>
        </patternFill>
      </fill>
    </dxf>
    <dxf>
      <font>
        <name val="Calibri"/>
        <charset val="1"/>
        <family val="0"/>
        <b val="1"/>
        <color rgb="FF9A6B14"/>
      </font>
      <fill>
        <patternFill>
          <bgColor rgb="FFFCEF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A6B14"/>
      <rgbColor rgb="FF800080"/>
      <rgbColor rgb="FF0E7C6B"/>
      <rgbColor rgb="FFCFE0DB"/>
      <rgbColor rgb="FF878787"/>
      <rgbColor rgb="FF9999FF"/>
      <rgbColor rgb="FFC0504D"/>
      <rgbColor rgb="FFFFF7DE"/>
      <rgbColor rgb="FFE5F4F0"/>
      <rgbColor rgb="FF660066"/>
      <rgbColor rgb="FFFF8080"/>
      <rgbColor rgb="FF0066CC"/>
      <rgbColor rgb="FFD9D9D9"/>
      <rgbColor rgb="FF000080"/>
      <rgbColor rgb="FFFF00FF"/>
      <rgbColor rgb="FFFFFF00"/>
      <rgbColor rgb="FF00FFFF"/>
      <rgbColor rgb="FF800080"/>
      <rgbColor rgb="FF800000"/>
      <rgbColor rgb="FF1C7A43"/>
      <rgbColor rgb="FF0000FF"/>
      <rgbColor rgb="FF00CCFF"/>
      <rgbColor rgb="FFCDE8E2"/>
      <rgbColor rgb="FFDDF3E4"/>
      <rgbColor rgb="FFFCEFD3"/>
      <rgbColor rgb="FFEAF0EE"/>
      <rgbColor rgb="FFF9F9F9"/>
      <rgbColor rgb="FFF3FAF8"/>
      <rgbColor rgb="FFFBE0DC"/>
      <rgbColor rgb="FF4F81BD"/>
      <rgbColor rgb="FF33CCCC"/>
      <rgbColor rgb="FF99CC00"/>
      <rgbColor rgb="FFFFCC00"/>
      <rgbColor rgb="FFFF9900"/>
      <rgbColor rgb="FFFF6600"/>
      <rgbColor rgb="FF5C6B66"/>
      <rgbColor rgb="FF5A6B66"/>
      <rgbColor rgb="FF0A5A4F"/>
      <rgbColor rgb="FF2BA88F"/>
      <rgbColor rgb="FF0F312B"/>
      <rgbColor rgb="FF333300"/>
      <rgbColor rgb="FFB23A2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Passages / zone</a:t>
            </a:r>
          </a:p>
        </c:rich>
      </c:tx>
      <c:overlay val="0"/>
      <c:spPr>
        <a:noFill/>
        <a:ln w="0">
          <a:noFill/>
        </a:ln>
      </c:spPr>
    </c:title>
    <c:autoTitleDeleted val="0"/>
    <c:plotArea>
      <c:barChart>
        <c:barDir val="col"/>
        <c:grouping val="clustered"/>
        <c:varyColors val="0"/>
        <c:ser>
          <c:idx val="0"/>
          <c:order val="0"/>
          <c:tx>
            <c:strRef>
              <c:f>'Tableau de bord'!C12</c:f>
              <c:strCache>
                <c:ptCount val="1"/>
                <c:pt idx="0">
                  <c:v>Passages</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'Tableau de bord'!$B$13:$B$20</c:f>
              <c:strCache>
                <c:ptCount val="8"/>
                <c:pt idx="0">
                  <c:v>Sanitaires RDC – Hommes</c:v>
                </c:pt>
                <c:pt idx="1">
                  <c:v>Sanitaires RDC – Femmes</c:v>
                </c:pt>
                <c:pt idx="2">
                  <c:v>Sanitaires 1er étage</c:v>
                </c:pt>
                <c:pt idx="3">
                  <c:v>Vestiaires</c:v>
                </c:pt>
                <c:pt idx="4">
                  <c:v>Salle de pause</c:v>
                </c:pt>
                <c:pt idx="5">
                  <c:v>Hall d'accueil</c:v>
                </c:pt>
                <c:pt idx="6">
                  <c:v>Local poubelles</c:v>
                </c:pt>
                <c:pt idx="7">
                  <c:v>Cuisine / office</c:v>
                </c:pt>
              </c:strCache>
            </c:strRef>
          </c:cat>
          <c:val>
            <c:numRef>
              <c:f>'Tableau de bord'!$C$13:$C$20</c:f>
              <c:numCache>
                <c:formatCode>#,##0</c:formatCode>
                <c:ptCount val="8"/>
                <c:pt idx="0">
                  <c:v>4</c:v>
                </c:pt>
                <c:pt idx="1">
                  <c:v>3</c:v>
                </c:pt>
                <c:pt idx="2">
                  <c:v>3</c:v>
                </c:pt>
                <c:pt idx="3">
                  <c:v>2</c:v>
                </c:pt>
                <c:pt idx="4">
                  <c:v>1</c:v>
                </c:pt>
                <c:pt idx="5">
                  <c:v>1</c:v>
                </c:pt>
                <c:pt idx="6">
                  <c:v>0</c:v>
                </c:pt>
                <c:pt idx="7">
                  <c:v>0</c:v>
                </c:pt>
              </c:numCache>
            </c:numRef>
          </c:val>
        </c:ser>
        <c:ser>
          <c:idx val="1"/>
          <c:order val="1"/>
          <c:tx>
            <c:strRef>
              <c:f>'Tableau de bord'!D12</c:f>
              <c:strCache>
                <c:ptCount val="1"/>
                <c:pt idx="0">
                  <c:v>Conformes</c:v>
                </c:pt>
              </c:strCache>
            </c:strRef>
          </c:tx>
          <c:spPr>
            <a:solidFill>
              <a:srgbClr val="c0504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'Tableau de bord'!$B$13:$B$20</c:f>
              <c:strCache>
                <c:ptCount val="8"/>
                <c:pt idx="0">
                  <c:v>Sanitaires RDC – Hommes</c:v>
                </c:pt>
                <c:pt idx="1">
                  <c:v>Sanitaires RDC – Femmes</c:v>
                </c:pt>
                <c:pt idx="2">
                  <c:v>Sanitaires 1er étage</c:v>
                </c:pt>
                <c:pt idx="3">
                  <c:v>Vestiaires</c:v>
                </c:pt>
                <c:pt idx="4">
                  <c:v>Salle de pause</c:v>
                </c:pt>
                <c:pt idx="5">
                  <c:v>Hall d'accueil</c:v>
                </c:pt>
                <c:pt idx="6">
                  <c:v>Local poubelles</c:v>
                </c:pt>
                <c:pt idx="7">
                  <c:v>Cuisine / office</c:v>
                </c:pt>
              </c:strCache>
            </c:strRef>
          </c:cat>
          <c:val>
            <c:numRef>
              <c:f>'Tableau de bord'!$D$13:$D$20</c:f>
              <c:numCache>
                <c:formatCode>#,##0</c:formatCode>
                <c:ptCount val="8"/>
                <c:pt idx="0">
                  <c:v>3</c:v>
                </c:pt>
                <c:pt idx="1">
                  <c:v>2</c:v>
                </c:pt>
                <c:pt idx="2">
                  <c:v>3</c:v>
                </c:pt>
                <c:pt idx="3">
                  <c:v>1</c:v>
                </c:pt>
                <c:pt idx="4">
                  <c:v>1</c:v>
                </c:pt>
                <c:pt idx="5">
                  <c:v>1</c:v>
                </c:pt>
                <c:pt idx="6">
                  <c:v>0</c:v>
                </c:pt>
                <c:pt idx="7">
                  <c:v>0</c:v>
                </c:pt>
              </c:numCache>
            </c:numRef>
          </c:val>
        </c:ser>
        <c:gapWidth val="150"/>
        <c:overlap val="0"/>
        <c:axId val="19617164"/>
        <c:axId val="41971391"/>
      </c:barChart>
      <c:catAx>
        <c:axId val="1961716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971391"/>
        <c:crosses val="autoZero"/>
        <c:auto val="1"/>
        <c:lblAlgn val="ctr"/>
        <c:lblOffset val="100"/>
        <c:noMultiLvlLbl val="0"/>
      </c:catAx>
      <c:valAx>
        <c:axId val="41971391"/>
        <c:scaling>
          <c:orientation val="minMax"/>
        </c:scaling>
        <c:delete val="0"/>
        <c:axPos val="l"/>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617164"/>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11</xdr:row>
      <xdr:rowOff>0</xdr:rowOff>
    </xdr:from>
    <xdr:to>
      <xdr:col>11</xdr:col>
      <xdr:colOff>217800</xdr:colOff>
      <xdr:row>22</xdr:row>
      <xdr:rowOff>20160</xdr:rowOff>
    </xdr:to>
    <xdr:graphicFrame>
      <xdr:nvGraphicFramePr>
        <xdr:cNvPr id="0" name="Chart 1"/>
        <xdr:cNvGraphicFramePr/>
      </xdr:nvGraphicFramePr>
      <xdr:xfrm>
        <a:off x="6075720" y="2009880"/>
        <a:ext cx="3671640" cy="259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S7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
    <col collapsed="false" customWidth="true" hidden="false" outlineLevel="0" max="3" min="3" style="0" width="11"/>
    <col collapsed="false" customWidth="true" hidden="false" outlineLevel="0" max="4" min="4" style="0" width="7"/>
    <col collapsed="false" customWidth="true" hidden="false" outlineLevel="0" max="5" min="5" style="0" width="24"/>
    <col collapsed="false" customWidth="true" hidden="false" outlineLevel="0" max="6" min="6" style="0" width="9"/>
    <col collapsed="false" customWidth="true" hidden="false" outlineLevel="0" max="13" min="7" style="0" width="4.6"/>
    <col collapsed="false" customWidth="true" hidden="false" outlineLevel="0" max="14" min="14" style="0" width="7"/>
    <col collapsed="false" customWidth="true" hidden="false" outlineLevel="0" max="15" min="15" style="0" width="12"/>
    <col collapsed="false" customWidth="true" hidden="false" outlineLevel="0" max="17" min="16" style="0" width="22"/>
    <col collapsed="false" customWidth="true" hidden="false" outlineLevel="0" max="18" min="18" style="0" width="10"/>
    <col collapsed="false" customWidth="true" hidden="false" outlineLevel="0" max="19" min="19" style="0" width="7"/>
    <col collapsed="false" customWidth="true" hidden="false" outlineLevel="0" max="20" min="20" style="0" width="2.2"/>
  </cols>
  <sheetData>
    <row r="1" customFormat="false" ht="7.5" hidden="false" customHeight="true" outlineLevel="0" collapsed="false"/>
    <row r="2" customFormat="false" ht="31.5" hidden="false" customHeight="true" outlineLevel="0" collapsed="false">
      <c r="B2" s="1" t="s">
        <v>0</v>
      </c>
      <c r="C2" s="1"/>
      <c r="D2" s="1"/>
      <c r="E2" s="1"/>
      <c r="F2" s="1"/>
      <c r="G2" s="1"/>
      <c r="H2" s="1"/>
      <c r="I2" s="1"/>
      <c r="J2" s="1"/>
      <c r="K2" s="1"/>
      <c r="L2" s="1"/>
      <c r="M2" s="1"/>
      <c r="N2" s="2" t="s">
        <v>1</v>
      </c>
      <c r="O2" s="2"/>
      <c r="P2" s="2"/>
      <c r="Q2" s="2"/>
      <c r="R2" s="2"/>
      <c r="S2" s="2"/>
    </row>
    <row r="3" customFormat="false" ht="18" hidden="false" customHeight="true" outlineLevel="0" collapsed="false">
      <c r="B3" s="3" t="s">
        <v>2</v>
      </c>
      <c r="C3" s="3"/>
      <c r="D3" s="3"/>
      <c r="E3" s="3"/>
      <c r="F3" s="3"/>
      <c r="G3" s="3"/>
      <c r="H3" s="3"/>
      <c r="I3" s="3"/>
      <c r="J3" s="3"/>
      <c r="K3" s="3"/>
      <c r="L3" s="3"/>
      <c r="M3" s="3"/>
      <c r="N3" s="3"/>
      <c r="O3" s="3"/>
      <c r="P3" s="3"/>
      <c r="Q3" s="3"/>
      <c r="R3" s="3"/>
      <c r="S3" s="3"/>
    </row>
    <row r="4" customFormat="false" ht="6" hidden="false" customHeight="true" outlineLevel="0" collapsed="false">
      <c r="B4" s="4"/>
      <c r="C4" s="4"/>
      <c r="D4" s="4"/>
      <c r="E4" s="4"/>
      <c r="F4" s="4"/>
      <c r="G4" s="4"/>
      <c r="H4" s="4"/>
      <c r="I4" s="4"/>
      <c r="J4" s="4"/>
      <c r="K4" s="4"/>
      <c r="L4" s="4"/>
      <c r="M4" s="4"/>
      <c r="N4" s="4"/>
      <c r="O4" s="4"/>
      <c r="P4" s="4"/>
      <c r="Q4" s="4"/>
      <c r="R4" s="4"/>
      <c r="S4" s="4"/>
    </row>
    <row r="5" customFormat="false" ht="18.75" hidden="false" customHeight="true" outlineLevel="0" collapsed="false">
      <c r="B5" s="5" t="s">
        <v>3</v>
      </c>
      <c r="C5" s="5"/>
      <c r="D5" s="6" t="s">
        <v>4</v>
      </c>
      <c r="E5" s="6"/>
      <c r="F5" s="6"/>
      <c r="G5" s="7" t="s">
        <v>5</v>
      </c>
      <c r="H5" s="7"/>
      <c r="I5" s="7"/>
      <c r="J5" s="7"/>
      <c r="K5" s="7"/>
      <c r="L5" s="7"/>
      <c r="M5" s="7"/>
      <c r="N5" s="7"/>
      <c r="O5" s="7" t="s">
        <v>6</v>
      </c>
      <c r="P5" s="7"/>
      <c r="Q5" s="7"/>
      <c r="R5" s="7"/>
      <c r="S5" s="7"/>
    </row>
    <row r="6" customFormat="false" ht="18.75" hidden="false" customHeight="true" outlineLevel="0" collapsed="false">
      <c r="B6" s="5" t="s">
        <v>7</v>
      </c>
      <c r="C6" s="5"/>
      <c r="D6" s="6" t="s">
        <v>8</v>
      </c>
      <c r="E6" s="6"/>
      <c r="F6" s="6"/>
      <c r="G6" s="8" t="s">
        <v>9</v>
      </c>
      <c r="H6" s="8"/>
      <c r="I6" s="8"/>
      <c r="J6" s="8"/>
      <c r="K6" s="9" t="n">
        <f aca="false">COUNTA(E12:E71)</f>
        <v>14</v>
      </c>
      <c r="L6" s="9"/>
      <c r="M6" s="9"/>
      <c r="N6" s="9"/>
      <c r="O6" s="10" t="s">
        <v>10</v>
      </c>
      <c r="P6" s="10"/>
      <c r="Q6" s="10"/>
      <c r="R6" s="10"/>
      <c r="S6" s="10"/>
    </row>
    <row r="7" customFormat="false" ht="18.75" hidden="false" customHeight="true" outlineLevel="0" collapsed="false">
      <c r="B7" s="5" t="s">
        <v>11</v>
      </c>
      <c r="C7" s="5"/>
      <c r="D7" s="6" t="s">
        <v>12</v>
      </c>
      <c r="E7" s="6"/>
      <c r="F7" s="6"/>
      <c r="G7" s="8" t="s">
        <v>13</v>
      </c>
      <c r="H7" s="8"/>
      <c r="I7" s="8"/>
      <c r="J7" s="8"/>
      <c r="K7" s="11" t="n">
        <f aca="false">IFERROR(COUNTIF(O12:O71,"Conforme")/COUNTA(E12:E71),"")</f>
        <v>0.785714285714286</v>
      </c>
      <c r="L7" s="11"/>
      <c r="M7" s="11"/>
      <c r="N7" s="11"/>
      <c r="O7" s="12"/>
      <c r="P7" s="12"/>
      <c r="Q7" s="12"/>
      <c r="R7" s="12"/>
      <c r="S7" s="12"/>
    </row>
    <row r="8" customFormat="false" ht="18.75" hidden="false" customHeight="true" outlineLevel="0" collapsed="false">
      <c r="B8" s="5" t="s">
        <v>14</v>
      </c>
      <c r="C8" s="5"/>
      <c r="D8" s="6" t="s">
        <v>15</v>
      </c>
      <c r="E8" s="6"/>
      <c r="F8" s="6"/>
      <c r="G8" s="8" t="s">
        <v>16</v>
      </c>
      <c r="H8" s="8"/>
      <c r="I8" s="8"/>
      <c r="J8" s="8"/>
      <c r="K8" s="9" t="n">
        <f aca="false">COUNTIF(R12:R71,"Ouverte")</f>
        <v>2</v>
      </c>
      <c r="L8" s="9"/>
      <c r="M8" s="9"/>
      <c r="N8" s="9"/>
      <c r="O8" s="12"/>
      <c r="P8" s="12"/>
      <c r="Q8" s="12"/>
      <c r="R8" s="12"/>
      <c r="S8" s="12"/>
    </row>
    <row r="9" customFormat="false" ht="18.75" hidden="false" customHeight="true" outlineLevel="0" collapsed="false">
      <c r="B9" s="5" t="s">
        <v>17</v>
      </c>
      <c r="C9" s="5"/>
      <c r="D9" s="6" t="s">
        <v>18</v>
      </c>
      <c r="E9" s="6"/>
      <c r="F9" s="6"/>
      <c r="G9" s="13" t="s">
        <v>19</v>
      </c>
      <c r="H9" s="13"/>
      <c r="I9" s="13"/>
      <c r="J9" s="13"/>
      <c r="K9" s="14" t="s">
        <v>20</v>
      </c>
      <c r="L9" s="14"/>
      <c r="M9" s="14"/>
      <c r="N9" s="14"/>
      <c r="O9" s="15" t="s">
        <v>21</v>
      </c>
      <c r="P9" s="15"/>
      <c r="Q9" s="15"/>
      <c r="R9" s="15"/>
      <c r="S9" s="15"/>
    </row>
    <row r="10" customFormat="false" ht="15.75" hidden="false" customHeight="true" outlineLevel="0" collapsed="false">
      <c r="B10" s="16" t="s">
        <v>22</v>
      </c>
      <c r="C10" s="16"/>
      <c r="D10" s="16"/>
      <c r="E10" s="16"/>
      <c r="F10" s="16"/>
      <c r="G10" s="16"/>
      <c r="H10" s="16"/>
      <c r="I10" s="16"/>
      <c r="J10" s="16"/>
      <c r="K10" s="16"/>
      <c r="L10" s="16"/>
      <c r="M10" s="16"/>
      <c r="N10" s="16"/>
      <c r="O10" s="16"/>
      <c r="P10" s="16"/>
      <c r="Q10" s="16"/>
      <c r="R10" s="16"/>
      <c r="S10" s="16"/>
    </row>
    <row r="11" customFormat="false" ht="84" hidden="false" customHeight="true" outlineLevel="0" collapsed="false">
      <c r="B11" s="17" t="s">
        <v>23</v>
      </c>
      <c r="C11" s="17" t="s">
        <v>24</v>
      </c>
      <c r="D11" s="17" t="s">
        <v>25</v>
      </c>
      <c r="E11" s="17" t="s">
        <v>26</v>
      </c>
      <c r="F11" s="17" t="s">
        <v>27</v>
      </c>
      <c r="G11" s="18" t="s">
        <v>28</v>
      </c>
      <c r="H11" s="18" t="s">
        <v>29</v>
      </c>
      <c r="I11" s="18" t="s">
        <v>30</v>
      </c>
      <c r="J11" s="18" t="s">
        <v>31</v>
      </c>
      <c r="K11" s="18" t="s">
        <v>32</v>
      </c>
      <c r="L11" s="18" t="s">
        <v>33</v>
      </c>
      <c r="M11" s="18" t="s">
        <v>34</v>
      </c>
      <c r="N11" s="18" t="s">
        <v>35</v>
      </c>
      <c r="O11" s="17" t="s">
        <v>36</v>
      </c>
      <c r="P11" s="17" t="s">
        <v>37</v>
      </c>
      <c r="Q11" s="17" t="s">
        <v>38</v>
      </c>
      <c r="R11" s="17" t="s">
        <v>39</v>
      </c>
      <c r="S11" s="17" t="s">
        <v>40</v>
      </c>
    </row>
    <row r="12" customFormat="false" ht="21" hidden="false" customHeight="true" outlineLevel="0" collapsed="false">
      <c r="B12" s="19" t="n">
        <f aca="false">IF($E12="","",ROW()-11)</f>
        <v>1</v>
      </c>
      <c r="C12" s="20" t="n">
        <v>46420</v>
      </c>
      <c r="D12" s="21" t="n">
        <v>0.3125</v>
      </c>
      <c r="E12" s="22" t="s">
        <v>41</v>
      </c>
      <c r="F12" s="23" t="s">
        <v>42</v>
      </c>
      <c r="G12" s="24" t="s">
        <v>43</v>
      </c>
      <c r="H12" s="24" t="s">
        <v>43</v>
      </c>
      <c r="I12" s="24" t="s">
        <v>43</v>
      </c>
      <c r="J12" s="24" t="s">
        <v>43</v>
      </c>
      <c r="K12" s="24" t="s">
        <v>43</v>
      </c>
      <c r="L12" s="24" t="s">
        <v>43</v>
      </c>
      <c r="M12" s="24" t="s">
        <v>43</v>
      </c>
      <c r="N12" s="25" t="n">
        <f aca="false">IF($E12="","",COUNTIF(G12:M12,"✓"))</f>
        <v>7</v>
      </c>
      <c r="O12" s="23" t="s">
        <v>44</v>
      </c>
      <c r="P12" s="22"/>
      <c r="Q12" s="22"/>
      <c r="R12" s="23"/>
      <c r="S12" s="23" t="s">
        <v>45</v>
      </c>
    </row>
    <row r="13" customFormat="false" ht="21" hidden="false" customHeight="true" outlineLevel="0" collapsed="false">
      <c r="B13" s="26" t="n">
        <f aca="false">IF($E13="","",ROW()-11)</f>
        <v>2</v>
      </c>
      <c r="C13" s="27" t="n">
        <v>46420</v>
      </c>
      <c r="D13" s="28" t="n">
        <v>0.322916666666667</v>
      </c>
      <c r="E13" s="29" t="s">
        <v>46</v>
      </c>
      <c r="F13" s="30" t="s">
        <v>42</v>
      </c>
      <c r="G13" s="31" t="s">
        <v>43</v>
      </c>
      <c r="H13" s="31" t="s">
        <v>43</v>
      </c>
      <c r="I13" s="31" t="s">
        <v>43</v>
      </c>
      <c r="J13" s="31" t="s">
        <v>43</v>
      </c>
      <c r="K13" s="31" t="s">
        <v>43</v>
      </c>
      <c r="L13" s="31" t="s">
        <v>43</v>
      </c>
      <c r="M13" s="31" t="s">
        <v>43</v>
      </c>
      <c r="N13" s="25" t="n">
        <f aca="false">IF($E13="","",COUNTIF(G13:M13,"✓"))</f>
        <v>7</v>
      </c>
      <c r="O13" s="30" t="s">
        <v>44</v>
      </c>
      <c r="P13" s="29"/>
      <c r="Q13" s="29"/>
      <c r="R13" s="30"/>
      <c r="S13" s="30" t="s">
        <v>45</v>
      </c>
    </row>
    <row r="14" customFormat="false" ht="21" hidden="false" customHeight="true" outlineLevel="0" collapsed="false">
      <c r="B14" s="19" t="n">
        <f aca="false">IF($E14="","",ROW()-11)</f>
        <v>3</v>
      </c>
      <c r="C14" s="20" t="n">
        <v>46420</v>
      </c>
      <c r="D14" s="21" t="n">
        <v>0.520833333333333</v>
      </c>
      <c r="E14" s="22" t="s">
        <v>41</v>
      </c>
      <c r="F14" s="23" t="s">
        <v>47</v>
      </c>
      <c r="G14" s="24" t="s">
        <v>43</v>
      </c>
      <c r="H14" s="24" t="s">
        <v>43</v>
      </c>
      <c r="I14" s="24" t="s">
        <v>43</v>
      </c>
      <c r="J14" s="24" t="s">
        <v>43</v>
      </c>
      <c r="K14" s="24" t="s">
        <v>48</v>
      </c>
      <c r="L14" s="24" t="s">
        <v>43</v>
      </c>
      <c r="M14" s="24" t="s">
        <v>43</v>
      </c>
      <c r="N14" s="25" t="n">
        <f aca="false">IF($E14="","",COUNTIF(G14:M14,"✓"))</f>
        <v>6</v>
      </c>
      <c r="O14" s="23" t="s">
        <v>49</v>
      </c>
      <c r="P14" s="22" t="s">
        <v>50</v>
      </c>
      <c r="Q14" s="22" t="s">
        <v>51</v>
      </c>
      <c r="R14" s="23" t="s">
        <v>52</v>
      </c>
      <c r="S14" s="23" t="s">
        <v>53</v>
      </c>
    </row>
    <row r="15" customFormat="false" ht="21" hidden="false" customHeight="true" outlineLevel="0" collapsed="false">
      <c r="B15" s="26" t="n">
        <f aca="false">IF($E15="","",ROW()-11)</f>
        <v>4</v>
      </c>
      <c r="C15" s="27" t="n">
        <v>46420</v>
      </c>
      <c r="D15" s="28" t="n">
        <v>0.6875</v>
      </c>
      <c r="E15" s="29" t="s">
        <v>54</v>
      </c>
      <c r="F15" s="30" t="s">
        <v>55</v>
      </c>
      <c r="G15" s="31" t="s">
        <v>43</v>
      </c>
      <c r="H15" s="31" t="s">
        <v>43</v>
      </c>
      <c r="I15" s="31" t="s">
        <v>43</v>
      </c>
      <c r="J15" s="31" t="s">
        <v>43</v>
      </c>
      <c r="K15" s="31" t="s">
        <v>43</v>
      </c>
      <c r="L15" s="31" t="s">
        <v>43</v>
      </c>
      <c r="M15" s="31" t="s">
        <v>43</v>
      </c>
      <c r="N15" s="25" t="n">
        <f aca="false">IF($E15="","",COUNTIF(G15:M15,"✓"))</f>
        <v>7</v>
      </c>
      <c r="O15" s="30" t="s">
        <v>44</v>
      </c>
      <c r="P15" s="29"/>
      <c r="Q15" s="29"/>
      <c r="R15" s="30"/>
      <c r="S15" s="30" t="s">
        <v>56</v>
      </c>
    </row>
    <row r="16" customFormat="false" ht="21" hidden="false" customHeight="true" outlineLevel="0" collapsed="false">
      <c r="B16" s="19" t="n">
        <f aca="false">IF($E16="","",ROW()-11)</f>
        <v>5</v>
      </c>
      <c r="C16" s="20" t="n">
        <v>46421</v>
      </c>
      <c r="D16" s="21" t="n">
        <v>0.3125</v>
      </c>
      <c r="E16" s="22" t="s">
        <v>41</v>
      </c>
      <c r="F16" s="23" t="s">
        <v>42</v>
      </c>
      <c r="G16" s="24" t="s">
        <v>43</v>
      </c>
      <c r="H16" s="24" t="s">
        <v>43</v>
      </c>
      <c r="I16" s="24" t="s">
        <v>43</v>
      </c>
      <c r="J16" s="24" t="s">
        <v>43</v>
      </c>
      <c r="K16" s="24" t="s">
        <v>43</v>
      </c>
      <c r="L16" s="24" t="s">
        <v>43</v>
      </c>
      <c r="M16" s="24" t="s">
        <v>43</v>
      </c>
      <c r="N16" s="25" t="n">
        <f aca="false">IF($E16="","",COUNTIF(G16:M16,"✓"))</f>
        <v>7</v>
      </c>
      <c r="O16" s="23" t="s">
        <v>44</v>
      </c>
      <c r="P16" s="22"/>
      <c r="Q16" s="22"/>
      <c r="R16" s="23"/>
      <c r="S16" s="23" t="s">
        <v>45</v>
      </c>
    </row>
    <row r="17" customFormat="false" ht="21" hidden="false" customHeight="true" outlineLevel="0" collapsed="false">
      <c r="B17" s="26" t="n">
        <f aca="false">IF($E17="","",ROW()-11)</f>
        <v>6</v>
      </c>
      <c r="C17" s="27" t="n">
        <v>46421</v>
      </c>
      <c r="D17" s="28" t="n">
        <v>0.326388888888889</v>
      </c>
      <c r="E17" s="29" t="s">
        <v>57</v>
      </c>
      <c r="F17" s="30" t="s">
        <v>58</v>
      </c>
      <c r="G17" s="31" t="s">
        <v>43</v>
      </c>
      <c r="H17" s="31" t="s">
        <v>43</v>
      </c>
      <c r="I17" s="31" t="s">
        <v>59</v>
      </c>
      <c r="J17" s="31" t="s">
        <v>43</v>
      </c>
      <c r="K17" s="31" t="s">
        <v>43</v>
      </c>
      <c r="L17" s="31" t="s">
        <v>43</v>
      </c>
      <c r="M17" s="31" t="s">
        <v>43</v>
      </c>
      <c r="N17" s="25" t="n">
        <f aca="false">IF($E17="","",COUNTIF(G17:M17,"✓"))</f>
        <v>6</v>
      </c>
      <c r="O17" s="30" t="s">
        <v>44</v>
      </c>
      <c r="P17" s="29"/>
      <c r="Q17" s="29"/>
      <c r="R17" s="30"/>
      <c r="S17" s="30" t="s">
        <v>60</v>
      </c>
    </row>
    <row r="18" customFormat="false" ht="21" hidden="false" customHeight="true" outlineLevel="0" collapsed="false">
      <c r="B18" s="19" t="n">
        <f aca="false">IF($E18="","",ROW()-11)</f>
        <v>7</v>
      </c>
      <c r="C18" s="20" t="n">
        <v>46421</v>
      </c>
      <c r="D18" s="21" t="n">
        <v>0.510416666666667</v>
      </c>
      <c r="E18" s="22" t="s">
        <v>46</v>
      </c>
      <c r="F18" s="23" t="s">
        <v>47</v>
      </c>
      <c r="G18" s="24" t="s">
        <v>43</v>
      </c>
      <c r="H18" s="24" t="s">
        <v>48</v>
      </c>
      <c r="I18" s="24" t="s">
        <v>43</v>
      </c>
      <c r="J18" s="24" t="s">
        <v>43</v>
      </c>
      <c r="K18" s="24" t="s">
        <v>43</v>
      </c>
      <c r="L18" s="24" t="s">
        <v>43</v>
      </c>
      <c r="M18" s="24" t="s">
        <v>48</v>
      </c>
      <c r="N18" s="25" t="n">
        <f aca="false">IF($E18="","",COUNTIF(G18:M18,"✓"))</f>
        <v>5</v>
      </c>
      <c r="O18" s="23" t="s">
        <v>49</v>
      </c>
      <c r="P18" s="22" t="s">
        <v>61</v>
      </c>
      <c r="Q18" s="22" t="s">
        <v>62</v>
      </c>
      <c r="R18" s="23" t="s">
        <v>63</v>
      </c>
      <c r="S18" s="23" t="s">
        <v>53</v>
      </c>
    </row>
    <row r="19" customFormat="false" ht="21" hidden="false" customHeight="true" outlineLevel="0" collapsed="false">
      <c r="B19" s="26" t="n">
        <f aca="false">IF($E19="","",ROW()-11)</f>
        <v>8</v>
      </c>
      <c r="C19" s="27" t="n">
        <v>46421</v>
      </c>
      <c r="D19" s="28" t="n">
        <v>0.697916666666667</v>
      </c>
      <c r="E19" s="29" t="s">
        <v>64</v>
      </c>
      <c r="F19" s="30" t="s">
        <v>65</v>
      </c>
      <c r="G19" s="31" t="s">
        <v>43</v>
      </c>
      <c r="H19" s="31" t="s">
        <v>43</v>
      </c>
      <c r="I19" s="31" t="s">
        <v>43</v>
      </c>
      <c r="J19" s="31" t="s">
        <v>43</v>
      </c>
      <c r="K19" s="31" t="s">
        <v>43</v>
      </c>
      <c r="L19" s="31" t="s">
        <v>43</v>
      </c>
      <c r="M19" s="31" t="s">
        <v>43</v>
      </c>
      <c r="N19" s="25" t="n">
        <f aca="false">IF($E19="","",COUNTIF(G19:M19,"✓"))</f>
        <v>7</v>
      </c>
      <c r="O19" s="30" t="s">
        <v>44</v>
      </c>
      <c r="P19" s="29"/>
      <c r="Q19" s="29"/>
      <c r="R19" s="30"/>
      <c r="S19" s="30" t="s">
        <v>66</v>
      </c>
    </row>
    <row r="20" customFormat="false" ht="21" hidden="false" customHeight="true" outlineLevel="0" collapsed="false">
      <c r="B20" s="19" t="n">
        <f aca="false">IF($E20="","",ROW()-11)</f>
        <v>9</v>
      </c>
      <c r="C20" s="20" t="n">
        <v>46422</v>
      </c>
      <c r="D20" s="21" t="n">
        <v>0.315972222222222</v>
      </c>
      <c r="E20" s="22" t="s">
        <v>54</v>
      </c>
      <c r="F20" s="23" t="s">
        <v>55</v>
      </c>
      <c r="G20" s="24" t="s">
        <v>43</v>
      </c>
      <c r="H20" s="24" t="s">
        <v>43</v>
      </c>
      <c r="I20" s="24" t="s">
        <v>43</v>
      </c>
      <c r="J20" s="24" t="s">
        <v>43</v>
      </c>
      <c r="K20" s="24" t="s">
        <v>43</v>
      </c>
      <c r="L20" s="24" t="s">
        <v>43</v>
      </c>
      <c r="M20" s="24" t="s">
        <v>43</v>
      </c>
      <c r="N20" s="25" t="n">
        <f aca="false">IF($E20="","",COUNTIF(G20:M20,"✓"))</f>
        <v>7</v>
      </c>
      <c r="O20" s="23" t="s">
        <v>44</v>
      </c>
      <c r="P20" s="22"/>
      <c r="Q20" s="22"/>
      <c r="R20" s="23"/>
      <c r="S20" s="23" t="s">
        <v>56</v>
      </c>
    </row>
    <row r="21" customFormat="false" ht="21" hidden="false" customHeight="true" outlineLevel="0" collapsed="false">
      <c r="B21" s="26" t="n">
        <f aca="false">IF($E21="","",ROW()-11)</f>
        <v>10</v>
      </c>
      <c r="C21" s="27" t="n">
        <v>46422</v>
      </c>
      <c r="D21" s="28" t="n">
        <v>0.520833333333333</v>
      </c>
      <c r="E21" s="29" t="s">
        <v>41</v>
      </c>
      <c r="F21" s="30" t="s">
        <v>47</v>
      </c>
      <c r="G21" s="31" t="s">
        <v>43</v>
      </c>
      <c r="H21" s="31" t="s">
        <v>43</v>
      </c>
      <c r="I21" s="31" t="s">
        <v>43</v>
      </c>
      <c r="J21" s="31" t="s">
        <v>43</v>
      </c>
      <c r="K21" s="31" t="s">
        <v>43</v>
      </c>
      <c r="L21" s="31" t="s">
        <v>43</v>
      </c>
      <c r="M21" s="31" t="s">
        <v>43</v>
      </c>
      <c r="N21" s="25" t="n">
        <f aca="false">IF($E21="","",COUNTIF(G21:M21,"✓"))</f>
        <v>7</v>
      </c>
      <c r="O21" s="30" t="s">
        <v>44</v>
      </c>
      <c r="P21" s="29"/>
      <c r="Q21" s="29"/>
      <c r="R21" s="30"/>
      <c r="S21" s="30" t="s">
        <v>53</v>
      </c>
    </row>
    <row r="22" customFormat="false" ht="21" hidden="false" customHeight="true" outlineLevel="0" collapsed="false">
      <c r="B22" s="19" t="n">
        <f aca="false">IF($E22="","",ROW()-11)</f>
        <v>11</v>
      </c>
      <c r="C22" s="20" t="n">
        <v>46422</v>
      </c>
      <c r="D22" s="21" t="n">
        <v>0.6875</v>
      </c>
      <c r="E22" s="22" t="s">
        <v>67</v>
      </c>
      <c r="F22" s="23" t="s">
        <v>58</v>
      </c>
      <c r="G22" s="24" t="s">
        <v>43</v>
      </c>
      <c r="H22" s="24" t="s">
        <v>59</v>
      </c>
      <c r="I22" s="24" t="s">
        <v>59</v>
      </c>
      <c r="J22" s="24" t="s">
        <v>43</v>
      </c>
      <c r="K22" s="24" t="s">
        <v>43</v>
      </c>
      <c r="L22" s="24" t="s">
        <v>43</v>
      </c>
      <c r="M22" s="24" t="s">
        <v>43</v>
      </c>
      <c r="N22" s="25" t="n">
        <f aca="false">IF($E22="","",COUNTIF(G22:M22,"✓"))</f>
        <v>5</v>
      </c>
      <c r="O22" s="23" t="s">
        <v>44</v>
      </c>
      <c r="P22" s="22"/>
      <c r="Q22" s="22"/>
      <c r="R22" s="23"/>
      <c r="S22" s="23" t="s">
        <v>60</v>
      </c>
    </row>
    <row r="23" customFormat="false" ht="21" hidden="false" customHeight="true" outlineLevel="0" collapsed="false">
      <c r="B23" s="26" t="n">
        <f aca="false">IF($E23="","",ROW()-11)</f>
        <v>12</v>
      </c>
      <c r="C23" s="27" t="n">
        <v>46423</v>
      </c>
      <c r="D23" s="28" t="n">
        <v>0.3125</v>
      </c>
      <c r="E23" s="29" t="s">
        <v>46</v>
      </c>
      <c r="F23" s="30" t="s">
        <v>42</v>
      </c>
      <c r="G23" s="31" t="s">
        <v>43</v>
      </c>
      <c r="H23" s="31" t="s">
        <v>43</v>
      </c>
      <c r="I23" s="31" t="s">
        <v>43</v>
      </c>
      <c r="J23" s="31" t="s">
        <v>43</v>
      </c>
      <c r="K23" s="31" t="s">
        <v>43</v>
      </c>
      <c r="L23" s="31" t="s">
        <v>43</v>
      </c>
      <c r="M23" s="31" t="s">
        <v>43</v>
      </c>
      <c r="N23" s="25" t="n">
        <f aca="false">IF($E23="","",COUNTIF(G23:M23,"✓"))</f>
        <v>7</v>
      </c>
      <c r="O23" s="30" t="s">
        <v>44</v>
      </c>
      <c r="P23" s="29"/>
      <c r="Q23" s="29"/>
      <c r="R23" s="30"/>
      <c r="S23" s="30" t="s">
        <v>45</v>
      </c>
    </row>
    <row r="24" customFormat="false" ht="21" hidden="false" customHeight="true" outlineLevel="0" collapsed="false">
      <c r="B24" s="19" t="n">
        <f aca="false">IF($E24="","",ROW()-11)</f>
        <v>13</v>
      </c>
      <c r="C24" s="20" t="n">
        <v>46423</v>
      </c>
      <c r="D24" s="21" t="n">
        <v>0.513888888888889</v>
      </c>
      <c r="E24" s="22" t="s">
        <v>57</v>
      </c>
      <c r="F24" s="23" t="s">
        <v>65</v>
      </c>
      <c r="G24" s="24" t="s">
        <v>43</v>
      </c>
      <c r="H24" s="24" t="s">
        <v>43</v>
      </c>
      <c r="I24" s="24" t="s">
        <v>43</v>
      </c>
      <c r="J24" s="24" t="s">
        <v>48</v>
      </c>
      <c r="K24" s="24" t="s">
        <v>43</v>
      </c>
      <c r="L24" s="24" t="s">
        <v>43</v>
      </c>
      <c r="M24" s="24" t="s">
        <v>48</v>
      </c>
      <c r="N24" s="25" t="n">
        <f aca="false">IF($E24="","",COUNTIF(G24:M24,"✓"))</f>
        <v>5</v>
      </c>
      <c r="O24" s="23" t="s">
        <v>68</v>
      </c>
      <c r="P24" s="22" t="s">
        <v>69</v>
      </c>
      <c r="Q24" s="22" t="s">
        <v>70</v>
      </c>
      <c r="R24" s="23" t="s">
        <v>63</v>
      </c>
      <c r="S24" s="23" t="s">
        <v>45</v>
      </c>
    </row>
    <row r="25" customFormat="false" ht="21" hidden="false" customHeight="true" outlineLevel="0" collapsed="false">
      <c r="B25" s="26" t="n">
        <f aca="false">IF($E25="","",ROW()-11)</f>
        <v>14</v>
      </c>
      <c r="C25" s="27" t="n">
        <v>46423</v>
      </c>
      <c r="D25" s="28" t="n">
        <v>0.694444444444444</v>
      </c>
      <c r="E25" s="29" t="s">
        <v>54</v>
      </c>
      <c r="F25" s="30" t="s">
        <v>55</v>
      </c>
      <c r="G25" s="31" t="s">
        <v>43</v>
      </c>
      <c r="H25" s="31" t="s">
        <v>43</v>
      </c>
      <c r="I25" s="31" t="s">
        <v>43</v>
      </c>
      <c r="J25" s="31" t="s">
        <v>43</v>
      </c>
      <c r="K25" s="31" t="s">
        <v>43</v>
      </c>
      <c r="L25" s="31" t="s">
        <v>43</v>
      </c>
      <c r="M25" s="31" t="s">
        <v>43</v>
      </c>
      <c r="N25" s="25" t="n">
        <f aca="false">IF($E25="","",COUNTIF(G25:M25,"✓"))</f>
        <v>7</v>
      </c>
      <c r="O25" s="30" t="s">
        <v>44</v>
      </c>
      <c r="P25" s="29"/>
      <c r="Q25" s="29"/>
      <c r="R25" s="30"/>
      <c r="S25" s="30" t="s">
        <v>56</v>
      </c>
    </row>
    <row r="26" customFormat="false" ht="21" hidden="false" customHeight="true" outlineLevel="0" collapsed="false">
      <c r="B26" s="19" t="str">
        <f aca="false">IF($E26="","",ROW()-11)</f>
        <v/>
      </c>
      <c r="C26" s="20"/>
      <c r="D26" s="21"/>
      <c r="E26" s="22"/>
      <c r="F26" s="23"/>
      <c r="G26" s="24"/>
      <c r="H26" s="24"/>
      <c r="I26" s="24"/>
      <c r="J26" s="24"/>
      <c r="K26" s="24"/>
      <c r="L26" s="24"/>
      <c r="M26" s="24"/>
      <c r="N26" s="25" t="str">
        <f aca="false">IF($E26="","",COUNTIF(G26:M26,"✓"))</f>
        <v/>
      </c>
      <c r="O26" s="23"/>
      <c r="P26" s="22"/>
      <c r="Q26" s="22"/>
      <c r="R26" s="23"/>
      <c r="S26" s="23"/>
    </row>
    <row r="27" customFormat="false" ht="21" hidden="false" customHeight="true" outlineLevel="0" collapsed="false">
      <c r="B27" s="26" t="str">
        <f aca="false">IF($E27="","",ROW()-11)</f>
        <v/>
      </c>
      <c r="C27" s="27"/>
      <c r="D27" s="28"/>
      <c r="E27" s="29"/>
      <c r="F27" s="30"/>
      <c r="G27" s="31"/>
      <c r="H27" s="31"/>
      <c r="I27" s="31"/>
      <c r="J27" s="31"/>
      <c r="K27" s="31"/>
      <c r="L27" s="31"/>
      <c r="M27" s="31"/>
      <c r="N27" s="25" t="str">
        <f aca="false">IF($E27="","",COUNTIF(G27:M27,"✓"))</f>
        <v/>
      </c>
      <c r="O27" s="30"/>
      <c r="P27" s="29"/>
      <c r="Q27" s="29"/>
      <c r="R27" s="30"/>
      <c r="S27" s="30"/>
    </row>
    <row r="28" customFormat="false" ht="21" hidden="false" customHeight="true" outlineLevel="0" collapsed="false">
      <c r="B28" s="19" t="str">
        <f aca="false">IF($E28="","",ROW()-11)</f>
        <v/>
      </c>
      <c r="C28" s="20"/>
      <c r="D28" s="21"/>
      <c r="E28" s="22"/>
      <c r="F28" s="23"/>
      <c r="G28" s="24"/>
      <c r="H28" s="24"/>
      <c r="I28" s="24"/>
      <c r="J28" s="24"/>
      <c r="K28" s="24"/>
      <c r="L28" s="24"/>
      <c r="M28" s="24"/>
      <c r="N28" s="25" t="str">
        <f aca="false">IF($E28="","",COUNTIF(G28:M28,"✓"))</f>
        <v/>
      </c>
      <c r="O28" s="23"/>
      <c r="P28" s="22"/>
      <c r="Q28" s="22"/>
      <c r="R28" s="23"/>
      <c r="S28" s="23"/>
    </row>
    <row r="29" customFormat="false" ht="21" hidden="false" customHeight="true" outlineLevel="0" collapsed="false">
      <c r="B29" s="26" t="str">
        <f aca="false">IF($E29="","",ROW()-11)</f>
        <v/>
      </c>
      <c r="C29" s="27"/>
      <c r="D29" s="28"/>
      <c r="E29" s="29"/>
      <c r="F29" s="30"/>
      <c r="G29" s="31"/>
      <c r="H29" s="31"/>
      <c r="I29" s="31"/>
      <c r="J29" s="31"/>
      <c r="K29" s="31"/>
      <c r="L29" s="31"/>
      <c r="M29" s="31"/>
      <c r="N29" s="25" t="str">
        <f aca="false">IF($E29="","",COUNTIF(G29:M29,"✓"))</f>
        <v/>
      </c>
      <c r="O29" s="30"/>
      <c r="P29" s="29"/>
      <c r="Q29" s="29"/>
      <c r="R29" s="30"/>
      <c r="S29" s="30"/>
    </row>
    <row r="30" customFormat="false" ht="21" hidden="false" customHeight="true" outlineLevel="0" collapsed="false">
      <c r="B30" s="19" t="str">
        <f aca="false">IF($E30="","",ROW()-11)</f>
        <v/>
      </c>
      <c r="C30" s="20"/>
      <c r="D30" s="21"/>
      <c r="E30" s="22"/>
      <c r="F30" s="23"/>
      <c r="G30" s="24"/>
      <c r="H30" s="24"/>
      <c r="I30" s="24"/>
      <c r="J30" s="24"/>
      <c r="K30" s="24"/>
      <c r="L30" s="24"/>
      <c r="M30" s="24"/>
      <c r="N30" s="25" t="str">
        <f aca="false">IF($E30="","",COUNTIF(G30:M30,"✓"))</f>
        <v/>
      </c>
      <c r="O30" s="23"/>
      <c r="P30" s="22"/>
      <c r="Q30" s="22"/>
      <c r="R30" s="23"/>
      <c r="S30" s="23"/>
    </row>
    <row r="31" customFormat="false" ht="21" hidden="false" customHeight="true" outlineLevel="0" collapsed="false">
      <c r="B31" s="26" t="str">
        <f aca="false">IF($E31="","",ROW()-11)</f>
        <v/>
      </c>
      <c r="C31" s="27"/>
      <c r="D31" s="28"/>
      <c r="E31" s="29"/>
      <c r="F31" s="30"/>
      <c r="G31" s="31"/>
      <c r="H31" s="31"/>
      <c r="I31" s="31"/>
      <c r="J31" s="31"/>
      <c r="K31" s="31"/>
      <c r="L31" s="31"/>
      <c r="M31" s="31"/>
      <c r="N31" s="25" t="str">
        <f aca="false">IF($E31="","",COUNTIF(G31:M31,"✓"))</f>
        <v/>
      </c>
      <c r="O31" s="30"/>
      <c r="P31" s="29"/>
      <c r="Q31" s="29"/>
      <c r="R31" s="30"/>
      <c r="S31" s="30"/>
    </row>
    <row r="32" customFormat="false" ht="21" hidden="false" customHeight="true" outlineLevel="0" collapsed="false">
      <c r="B32" s="19" t="str">
        <f aca="false">IF($E32="","",ROW()-11)</f>
        <v/>
      </c>
      <c r="C32" s="20"/>
      <c r="D32" s="21"/>
      <c r="E32" s="22"/>
      <c r="F32" s="23"/>
      <c r="G32" s="24"/>
      <c r="H32" s="24"/>
      <c r="I32" s="24"/>
      <c r="J32" s="24"/>
      <c r="K32" s="24"/>
      <c r="L32" s="24"/>
      <c r="M32" s="24"/>
      <c r="N32" s="25" t="str">
        <f aca="false">IF($E32="","",COUNTIF(G32:M32,"✓"))</f>
        <v/>
      </c>
      <c r="O32" s="23"/>
      <c r="P32" s="22"/>
      <c r="Q32" s="22"/>
      <c r="R32" s="23"/>
      <c r="S32" s="23"/>
    </row>
    <row r="33" customFormat="false" ht="21" hidden="false" customHeight="true" outlineLevel="0" collapsed="false">
      <c r="B33" s="26" t="str">
        <f aca="false">IF($E33="","",ROW()-11)</f>
        <v/>
      </c>
      <c r="C33" s="27"/>
      <c r="D33" s="28"/>
      <c r="E33" s="29"/>
      <c r="F33" s="30"/>
      <c r="G33" s="31"/>
      <c r="H33" s="31"/>
      <c r="I33" s="31"/>
      <c r="J33" s="31"/>
      <c r="K33" s="31"/>
      <c r="L33" s="31"/>
      <c r="M33" s="31"/>
      <c r="N33" s="25" t="str">
        <f aca="false">IF($E33="","",COUNTIF(G33:M33,"✓"))</f>
        <v/>
      </c>
      <c r="O33" s="30"/>
      <c r="P33" s="29"/>
      <c r="Q33" s="29"/>
      <c r="R33" s="30"/>
      <c r="S33" s="30"/>
    </row>
    <row r="34" customFormat="false" ht="21" hidden="false" customHeight="true" outlineLevel="0" collapsed="false">
      <c r="B34" s="19" t="str">
        <f aca="false">IF($E34="","",ROW()-11)</f>
        <v/>
      </c>
      <c r="C34" s="20"/>
      <c r="D34" s="21"/>
      <c r="E34" s="22"/>
      <c r="F34" s="23"/>
      <c r="G34" s="24"/>
      <c r="H34" s="24"/>
      <c r="I34" s="24"/>
      <c r="J34" s="24"/>
      <c r="K34" s="24"/>
      <c r="L34" s="24"/>
      <c r="M34" s="24"/>
      <c r="N34" s="25" t="str">
        <f aca="false">IF($E34="","",COUNTIF(G34:M34,"✓"))</f>
        <v/>
      </c>
      <c r="O34" s="23"/>
      <c r="P34" s="22"/>
      <c r="Q34" s="22"/>
      <c r="R34" s="23"/>
      <c r="S34" s="23"/>
    </row>
    <row r="35" customFormat="false" ht="21" hidden="false" customHeight="true" outlineLevel="0" collapsed="false">
      <c r="B35" s="26" t="str">
        <f aca="false">IF($E35="","",ROW()-11)</f>
        <v/>
      </c>
      <c r="C35" s="27"/>
      <c r="D35" s="28"/>
      <c r="E35" s="29"/>
      <c r="F35" s="30"/>
      <c r="G35" s="31"/>
      <c r="H35" s="31"/>
      <c r="I35" s="31"/>
      <c r="J35" s="31"/>
      <c r="K35" s="31"/>
      <c r="L35" s="31"/>
      <c r="M35" s="31"/>
      <c r="N35" s="25" t="str">
        <f aca="false">IF($E35="","",COUNTIF(G35:M35,"✓"))</f>
        <v/>
      </c>
      <c r="O35" s="30"/>
      <c r="P35" s="29"/>
      <c r="Q35" s="29"/>
      <c r="R35" s="30"/>
      <c r="S35" s="30"/>
    </row>
    <row r="36" customFormat="false" ht="21" hidden="false" customHeight="true" outlineLevel="0" collapsed="false">
      <c r="B36" s="19" t="str">
        <f aca="false">IF($E36="","",ROW()-11)</f>
        <v/>
      </c>
      <c r="C36" s="20"/>
      <c r="D36" s="21"/>
      <c r="E36" s="22"/>
      <c r="F36" s="23"/>
      <c r="G36" s="24"/>
      <c r="H36" s="24"/>
      <c r="I36" s="24"/>
      <c r="J36" s="24"/>
      <c r="K36" s="24"/>
      <c r="L36" s="24"/>
      <c r="M36" s="24"/>
      <c r="N36" s="25" t="str">
        <f aca="false">IF($E36="","",COUNTIF(G36:M36,"✓"))</f>
        <v/>
      </c>
      <c r="O36" s="23"/>
      <c r="P36" s="22"/>
      <c r="Q36" s="22"/>
      <c r="R36" s="23"/>
      <c r="S36" s="23"/>
    </row>
    <row r="37" customFormat="false" ht="21" hidden="false" customHeight="true" outlineLevel="0" collapsed="false">
      <c r="B37" s="26" t="str">
        <f aca="false">IF($E37="","",ROW()-11)</f>
        <v/>
      </c>
      <c r="C37" s="27"/>
      <c r="D37" s="28"/>
      <c r="E37" s="29"/>
      <c r="F37" s="30"/>
      <c r="G37" s="31"/>
      <c r="H37" s="31"/>
      <c r="I37" s="31"/>
      <c r="J37" s="31"/>
      <c r="K37" s="31"/>
      <c r="L37" s="31"/>
      <c r="M37" s="31"/>
      <c r="N37" s="25" t="str">
        <f aca="false">IF($E37="","",COUNTIF(G37:M37,"✓"))</f>
        <v/>
      </c>
      <c r="O37" s="30"/>
      <c r="P37" s="29"/>
      <c r="Q37" s="29"/>
      <c r="R37" s="30"/>
      <c r="S37" s="30"/>
    </row>
    <row r="38" customFormat="false" ht="21" hidden="false" customHeight="true" outlineLevel="0" collapsed="false">
      <c r="B38" s="19" t="str">
        <f aca="false">IF($E38="","",ROW()-11)</f>
        <v/>
      </c>
      <c r="C38" s="20"/>
      <c r="D38" s="21"/>
      <c r="E38" s="22"/>
      <c r="F38" s="23"/>
      <c r="G38" s="24"/>
      <c r="H38" s="24"/>
      <c r="I38" s="24"/>
      <c r="J38" s="24"/>
      <c r="K38" s="24"/>
      <c r="L38" s="24"/>
      <c r="M38" s="24"/>
      <c r="N38" s="25" t="str">
        <f aca="false">IF($E38="","",COUNTIF(G38:M38,"✓"))</f>
        <v/>
      </c>
      <c r="O38" s="23"/>
      <c r="P38" s="22"/>
      <c r="Q38" s="22"/>
      <c r="R38" s="23"/>
      <c r="S38" s="23"/>
    </row>
    <row r="39" customFormat="false" ht="21" hidden="false" customHeight="true" outlineLevel="0" collapsed="false">
      <c r="B39" s="26" t="str">
        <f aca="false">IF($E39="","",ROW()-11)</f>
        <v/>
      </c>
      <c r="C39" s="27"/>
      <c r="D39" s="28"/>
      <c r="E39" s="29"/>
      <c r="F39" s="30"/>
      <c r="G39" s="31"/>
      <c r="H39" s="31"/>
      <c r="I39" s="31"/>
      <c r="J39" s="31"/>
      <c r="K39" s="31"/>
      <c r="L39" s="31"/>
      <c r="M39" s="31"/>
      <c r="N39" s="25" t="str">
        <f aca="false">IF($E39="","",COUNTIF(G39:M39,"✓"))</f>
        <v/>
      </c>
      <c r="O39" s="30"/>
      <c r="P39" s="29"/>
      <c r="Q39" s="29"/>
      <c r="R39" s="30"/>
      <c r="S39" s="30"/>
    </row>
    <row r="40" customFormat="false" ht="21" hidden="false" customHeight="true" outlineLevel="0" collapsed="false">
      <c r="B40" s="19" t="str">
        <f aca="false">IF($E40="","",ROW()-11)</f>
        <v/>
      </c>
      <c r="C40" s="20"/>
      <c r="D40" s="21"/>
      <c r="E40" s="22"/>
      <c r="F40" s="23"/>
      <c r="G40" s="24"/>
      <c r="H40" s="24"/>
      <c r="I40" s="24"/>
      <c r="J40" s="24"/>
      <c r="K40" s="24"/>
      <c r="L40" s="24"/>
      <c r="M40" s="24"/>
      <c r="N40" s="25" t="str">
        <f aca="false">IF($E40="","",COUNTIF(G40:M40,"✓"))</f>
        <v/>
      </c>
      <c r="O40" s="23"/>
      <c r="P40" s="22"/>
      <c r="Q40" s="22"/>
      <c r="R40" s="23"/>
      <c r="S40" s="23"/>
    </row>
    <row r="41" customFormat="false" ht="21" hidden="false" customHeight="true" outlineLevel="0" collapsed="false">
      <c r="B41" s="26" t="str">
        <f aca="false">IF($E41="","",ROW()-11)</f>
        <v/>
      </c>
      <c r="C41" s="27"/>
      <c r="D41" s="28"/>
      <c r="E41" s="29"/>
      <c r="F41" s="30"/>
      <c r="G41" s="31"/>
      <c r="H41" s="31"/>
      <c r="I41" s="31"/>
      <c r="J41" s="31"/>
      <c r="K41" s="31"/>
      <c r="L41" s="31"/>
      <c r="M41" s="31"/>
      <c r="N41" s="25" t="str">
        <f aca="false">IF($E41="","",COUNTIF(G41:M41,"✓"))</f>
        <v/>
      </c>
      <c r="O41" s="30"/>
      <c r="P41" s="29"/>
      <c r="Q41" s="29"/>
      <c r="R41" s="30"/>
      <c r="S41" s="30"/>
    </row>
    <row r="42" customFormat="false" ht="21" hidden="false" customHeight="true" outlineLevel="0" collapsed="false">
      <c r="B42" s="19" t="str">
        <f aca="false">IF($E42="","",ROW()-11)</f>
        <v/>
      </c>
      <c r="C42" s="20"/>
      <c r="D42" s="21"/>
      <c r="E42" s="22"/>
      <c r="F42" s="23"/>
      <c r="G42" s="24"/>
      <c r="H42" s="24"/>
      <c r="I42" s="24"/>
      <c r="J42" s="24"/>
      <c r="K42" s="24"/>
      <c r="L42" s="24"/>
      <c r="M42" s="24"/>
      <c r="N42" s="25" t="str">
        <f aca="false">IF($E42="","",COUNTIF(G42:M42,"✓"))</f>
        <v/>
      </c>
      <c r="O42" s="23"/>
      <c r="P42" s="22"/>
      <c r="Q42" s="22"/>
      <c r="R42" s="23"/>
      <c r="S42" s="23"/>
    </row>
    <row r="43" customFormat="false" ht="21" hidden="false" customHeight="true" outlineLevel="0" collapsed="false">
      <c r="B43" s="26" t="str">
        <f aca="false">IF($E43="","",ROW()-11)</f>
        <v/>
      </c>
      <c r="C43" s="27"/>
      <c r="D43" s="28"/>
      <c r="E43" s="29"/>
      <c r="F43" s="30"/>
      <c r="G43" s="31"/>
      <c r="H43" s="31"/>
      <c r="I43" s="31"/>
      <c r="J43" s="31"/>
      <c r="K43" s="31"/>
      <c r="L43" s="31"/>
      <c r="M43" s="31"/>
      <c r="N43" s="25" t="str">
        <f aca="false">IF($E43="","",COUNTIF(G43:M43,"✓"))</f>
        <v/>
      </c>
      <c r="O43" s="30"/>
      <c r="P43" s="29"/>
      <c r="Q43" s="29"/>
      <c r="R43" s="30"/>
      <c r="S43" s="30"/>
    </row>
    <row r="44" customFormat="false" ht="21" hidden="false" customHeight="true" outlineLevel="0" collapsed="false">
      <c r="B44" s="19" t="str">
        <f aca="false">IF($E44="","",ROW()-11)</f>
        <v/>
      </c>
      <c r="C44" s="20"/>
      <c r="D44" s="21"/>
      <c r="E44" s="22"/>
      <c r="F44" s="23"/>
      <c r="G44" s="24"/>
      <c r="H44" s="24"/>
      <c r="I44" s="24"/>
      <c r="J44" s="24"/>
      <c r="K44" s="24"/>
      <c r="L44" s="24"/>
      <c r="M44" s="24"/>
      <c r="N44" s="25" t="str">
        <f aca="false">IF($E44="","",COUNTIF(G44:M44,"✓"))</f>
        <v/>
      </c>
      <c r="O44" s="23"/>
      <c r="P44" s="22"/>
      <c r="Q44" s="22"/>
      <c r="R44" s="23"/>
      <c r="S44" s="23"/>
    </row>
    <row r="45" customFormat="false" ht="21" hidden="false" customHeight="true" outlineLevel="0" collapsed="false">
      <c r="B45" s="26" t="str">
        <f aca="false">IF($E45="","",ROW()-11)</f>
        <v/>
      </c>
      <c r="C45" s="27"/>
      <c r="D45" s="28"/>
      <c r="E45" s="29"/>
      <c r="F45" s="30"/>
      <c r="G45" s="31"/>
      <c r="H45" s="31"/>
      <c r="I45" s="31"/>
      <c r="J45" s="31"/>
      <c r="K45" s="31"/>
      <c r="L45" s="31"/>
      <c r="M45" s="31"/>
      <c r="N45" s="25" t="str">
        <f aca="false">IF($E45="","",COUNTIF(G45:M45,"✓"))</f>
        <v/>
      </c>
      <c r="O45" s="30"/>
      <c r="P45" s="29"/>
      <c r="Q45" s="29"/>
      <c r="R45" s="30"/>
      <c r="S45" s="30"/>
    </row>
    <row r="46" customFormat="false" ht="21" hidden="false" customHeight="true" outlineLevel="0" collapsed="false">
      <c r="B46" s="19" t="str">
        <f aca="false">IF($E46="","",ROW()-11)</f>
        <v/>
      </c>
      <c r="C46" s="20"/>
      <c r="D46" s="21"/>
      <c r="E46" s="22"/>
      <c r="F46" s="23"/>
      <c r="G46" s="24"/>
      <c r="H46" s="24"/>
      <c r="I46" s="24"/>
      <c r="J46" s="24"/>
      <c r="K46" s="24"/>
      <c r="L46" s="24"/>
      <c r="M46" s="24"/>
      <c r="N46" s="25" t="str">
        <f aca="false">IF($E46="","",COUNTIF(G46:M46,"✓"))</f>
        <v/>
      </c>
      <c r="O46" s="23"/>
      <c r="P46" s="22"/>
      <c r="Q46" s="22"/>
      <c r="R46" s="23"/>
      <c r="S46" s="23"/>
    </row>
    <row r="47" customFormat="false" ht="21" hidden="false" customHeight="true" outlineLevel="0" collapsed="false">
      <c r="B47" s="26" t="str">
        <f aca="false">IF($E47="","",ROW()-11)</f>
        <v/>
      </c>
      <c r="C47" s="27"/>
      <c r="D47" s="28"/>
      <c r="E47" s="29"/>
      <c r="F47" s="30"/>
      <c r="G47" s="31"/>
      <c r="H47" s="31"/>
      <c r="I47" s="31"/>
      <c r="J47" s="31"/>
      <c r="K47" s="31"/>
      <c r="L47" s="31"/>
      <c r="M47" s="31"/>
      <c r="N47" s="25" t="str">
        <f aca="false">IF($E47="","",COUNTIF(G47:M47,"✓"))</f>
        <v/>
      </c>
      <c r="O47" s="30"/>
      <c r="P47" s="29"/>
      <c r="Q47" s="29"/>
      <c r="R47" s="30"/>
      <c r="S47" s="30"/>
    </row>
    <row r="48" customFormat="false" ht="21" hidden="false" customHeight="true" outlineLevel="0" collapsed="false">
      <c r="B48" s="19" t="str">
        <f aca="false">IF($E48="","",ROW()-11)</f>
        <v/>
      </c>
      <c r="C48" s="20"/>
      <c r="D48" s="21"/>
      <c r="E48" s="22"/>
      <c r="F48" s="23"/>
      <c r="G48" s="24"/>
      <c r="H48" s="24"/>
      <c r="I48" s="24"/>
      <c r="J48" s="24"/>
      <c r="K48" s="24"/>
      <c r="L48" s="24"/>
      <c r="M48" s="24"/>
      <c r="N48" s="25" t="str">
        <f aca="false">IF($E48="","",COUNTIF(G48:M48,"✓"))</f>
        <v/>
      </c>
      <c r="O48" s="23"/>
      <c r="P48" s="22"/>
      <c r="Q48" s="22"/>
      <c r="R48" s="23"/>
      <c r="S48" s="23"/>
    </row>
    <row r="49" customFormat="false" ht="21" hidden="false" customHeight="true" outlineLevel="0" collapsed="false">
      <c r="B49" s="26" t="str">
        <f aca="false">IF($E49="","",ROW()-11)</f>
        <v/>
      </c>
      <c r="C49" s="27"/>
      <c r="D49" s="28"/>
      <c r="E49" s="29"/>
      <c r="F49" s="30"/>
      <c r="G49" s="31"/>
      <c r="H49" s="31"/>
      <c r="I49" s="31"/>
      <c r="J49" s="31"/>
      <c r="K49" s="31"/>
      <c r="L49" s="31"/>
      <c r="M49" s="31"/>
      <c r="N49" s="25" t="str">
        <f aca="false">IF($E49="","",COUNTIF(G49:M49,"✓"))</f>
        <v/>
      </c>
      <c r="O49" s="30"/>
      <c r="P49" s="29"/>
      <c r="Q49" s="29"/>
      <c r="R49" s="30"/>
      <c r="S49" s="30"/>
    </row>
    <row r="50" customFormat="false" ht="21" hidden="false" customHeight="true" outlineLevel="0" collapsed="false">
      <c r="B50" s="19" t="str">
        <f aca="false">IF($E50="","",ROW()-11)</f>
        <v/>
      </c>
      <c r="C50" s="20"/>
      <c r="D50" s="21"/>
      <c r="E50" s="22"/>
      <c r="F50" s="23"/>
      <c r="G50" s="24"/>
      <c r="H50" s="24"/>
      <c r="I50" s="24"/>
      <c r="J50" s="24"/>
      <c r="K50" s="24"/>
      <c r="L50" s="24"/>
      <c r="M50" s="24"/>
      <c r="N50" s="25" t="str">
        <f aca="false">IF($E50="","",COUNTIF(G50:M50,"✓"))</f>
        <v/>
      </c>
      <c r="O50" s="23"/>
      <c r="P50" s="22"/>
      <c r="Q50" s="22"/>
      <c r="R50" s="23"/>
      <c r="S50" s="23"/>
    </row>
    <row r="51" customFormat="false" ht="21" hidden="false" customHeight="true" outlineLevel="0" collapsed="false">
      <c r="B51" s="26" t="str">
        <f aca="false">IF($E51="","",ROW()-11)</f>
        <v/>
      </c>
      <c r="C51" s="27"/>
      <c r="D51" s="28"/>
      <c r="E51" s="29"/>
      <c r="F51" s="30"/>
      <c r="G51" s="31"/>
      <c r="H51" s="31"/>
      <c r="I51" s="31"/>
      <c r="J51" s="31"/>
      <c r="K51" s="31"/>
      <c r="L51" s="31"/>
      <c r="M51" s="31"/>
      <c r="N51" s="25" t="str">
        <f aca="false">IF($E51="","",COUNTIF(G51:M51,"✓"))</f>
        <v/>
      </c>
      <c r="O51" s="30"/>
      <c r="P51" s="29"/>
      <c r="Q51" s="29"/>
      <c r="R51" s="30"/>
      <c r="S51" s="30"/>
    </row>
    <row r="52" customFormat="false" ht="21" hidden="false" customHeight="true" outlineLevel="0" collapsed="false">
      <c r="B52" s="19" t="str">
        <f aca="false">IF($E52="","",ROW()-11)</f>
        <v/>
      </c>
      <c r="C52" s="20"/>
      <c r="D52" s="21"/>
      <c r="E52" s="22"/>
      <c r="F52" s="23"/>
      <c r="G52" s="24"/>
      <c r="H52" s="24"/>
      <c r="I52" s="24"/>
      <c r="J52" s="24"/>
      <c r="K52" s="24"/>
      <c r="L52" s="24"/>
      <c r="M52" s="24"/>
      <c r="N52" s="25" t="str">
        <f aca="false">IF($E52="","",COUNTIF(G52:M52,"✓"))</f>
        <v/>
      </c>
      <c r="O52" s="23"/>
      <c r="P52" s="22"/>
      <c r="Q52" s="22"/>
      <c r="R52" s="23"/>
      <c r="S52" s="23"/>
    </row>
    <row r="53" customFormat="false" ht="21" hidden="false" customHeight="true" outlineLevel="0" collapsed="false">
      <c r="B53" s="26" t="str">
        <f aca="false">IF($E53="","",ROW()-11)</f>
        <v/>
      </c>
      <c r="C53" s="27"/>
      <c r="D53" s="28"/>
      <c r="E53" s="29"/>
      <c r="F53" s="30"/>
      <c r="G53" s="31"/>
      <c r="H53" s="31"/>
      <c r="I53" s="31"/>
      <c r="J53" s="31"/>
      <c r="K53" s="31"/>
      <c r="L53" s="31"/>
      <c r="M53" s="31"/>
      <c r="N53" s="25" t="str">
        <f aca="false">IF($E53="","",COUNTIF(G53:M53,"✓"))</f>
        <v/>
      </c>
      <c r="O53" s="30"/>
      <c r="P53" s="29"/>
      <c r="Q53" s="29"/>
      <c r="R53" s="30"/>
      <c r="S53" s="30"/>
    </row>
    <row r="54" customFormat="false" ht="21" hidden="false" customHeight="true" outlineLevel="0" collapsed="false">
      <c r="B54" s="19" t="str">
        <f aca="false">IF($E54="","",ROW()-11)</f>
        <v/>
      </c>
      <c r="C54" s="20"/>
      <c r="D54" s="21"/>
      <c r="E54" s="22"/>
      <c r="F54" s="23"/>
      <c r="G54" s="24"/>
      <c r="H54" s="24"/>
      <c r="I54" s="24"/>
      <c r="J54" s="24"/>
      <c r="K54" s="24"/>
      <c r="L54" s="24"/>
      <c r="M54" s="24"/>
      <c r="N54" s="25" t="str">
        <f aca="false">IF($E54="","",COUNTIF(G54:M54,"✓"))</f>
        <v/>
      </c>
      <c r="O54" s="23"/>
      <c r="P54" s="22"/>
      <c r="Q54" s="22"/>
      <c r="R54" s="23"/>
      <c r="S54" s="23"/>
    </row>
    <row r="55" customFormat="false" ht="21" hidden="false" customHeight="true" outlineLevel="0" collapsed="false">
      <c r="B55" s="26" t="str">
        <f aca="false">IF($E55="","",ROW()-11)</f>
        <v/>
      </c>
      <c r="C55" s="27"/>
      <c r="D55" s="28"/>
      <c r="E55" s="29"/>
      <c r="F55" s="30"/>
      <c r="G55" s="31"/>
      <c r="H55" s="31"/>
      <c r="I55" s="31"/>
      <c r="J55" s="31"/>
      <c r="K55" s="31"/>
      <c r="L55" s="31"/>
      <c r="M55" s="31"/>
      <c r="N55" s="25" t="str">
        <f aca="false">IF($E55="","",COUNTIF(G55:M55,"✓"))</f>
        <v/>
      </c>
      <c r="O55" s="30"/>
      <c r="P55" s="29"/>
      <c r="Q55" s="29"/>
      <c r="R55" s="30"/>
      <c r="S55" s="30"/>
    </row>
    <row r="56" customFormat="false" ht="21" hidden="false" customHeight="true" outlineLevel="0" collapsed="false">
      <c r="B56" s="19" t="str">
        <f aca="false">IF($E56="","",ROW()-11)</f>
        <v/>
      </c>
      <c r="C56" s="20"/>
      <c r="D56" s="21"/>
      <c r="E56" s="22"/>
      <c r="F56" s="23"/>
      <c r="G56" s="24"/>
      <c r="H56" s="24"/>
      <c r="I56" s="24"/>
      <c r="J56" s="24"/>
      <c r="K56" s="24"/>
      <c r="L56" s="24"/>
      <c r="M56" s="24"/>
      <c r="N56" s="25" t="str">
        <f aca="false">IF($E56="","",COUNTIF(G56:M56,"✓"))</f>
        <v/>
      </c>
      <c r="O56" s="23"/>
      <c r="P56" s="22"/>
      <c r="Q56" s="22"/>
      <c r="R56" s="23"/>
      <c r="S56" s="23"/>
    </row>
    <row r="57" customFormat="false" ht="21" hidden="false" customHeight="true" outlineLevel="0" collapsed="false">
      <c r="B57" s="26" t="str">
        <f aca="false">IF($E57="","",ROW()-11)</f>
        <v/>
      </c>
      <c r="C57" s="27"/>
      <c r="D57" s="28"/>
      <c r="E57" s="29"/>
      <c r="F57" s="30"/>
      <c r="G57" s="31"/>
      <c r="H57" s="31"/>
      <c r="I57" s="31"/>
      <c r="J57" s="31"/>
      <c r="K57" s="31"/>
      <c r="L57" s="31"/>
      <c r="M57" s="31"/>
      <c r="N57" s="25" t="str">
        <f aca="false">IF($E57="","",COUNTIF(G57:M57,"✓"))</f>
        <v/>
      </c>
      <c r="O57" s="30"/>
      <c r="P57" s="29"/>
      <c r="Q57" s="29"/>
      <c r="R57" s="30"/>
      <c r="S57" s="30"/>
    </row>
    <row r="58" customFormat="false" ht="21" hidden="false" customHeight="true" outlineLevel="0" collapsed="false">
      <c r="B58" s="19" t="str">
        <f aca="false">IF($E58="","",ROW()-11)</f>
        <v/>
      </c>
      <c r="C58" s="20"/>
      <c r="D58" s="21"/>
      <c r="E58" s="22"/>
      <c r="F58" s="23"/>
      <c r="G58" s="24"/>
      <c r="H58" s="24"/>
      <c r="I58" s="24"/>
      <c r="J58" s="24"/>
      <c r="K58" s="24"/>
      <c r="L58" s="24"/>
      <c r="M58" s="24"/>
      <c r="N58" s="25" t="str">
        <f aca="false">IF($E58="","",COUNTIF(G58:M58,"✓"))</f>
        <v/>
      </c>
      <c r="O58" s="23"/>
      <c r="P58" s="22"/>
      <c r="Q58" s="22"/>
      <c r="R58" s="23"/>
      <c r="S58" s="23"/>
    </row>
    <row r="59" customFormat="false" ht="21" hidden="false" customHeight="true" outlineLevel="0" collapsed="false">
      <c r="B59" s="26" t="str">
        <f aca="false">IF($E59="","",ROW()-11)</f>
        <v/>
      </c>
      <c r="C59" s="27"/>
      <c r="D59" s="28"/>
      <c r="E59" s="29"/>
      <c r="F59" s="30"/>
      <c r="G59" s="31"/>
      <c r="H59" s="31"/>
      <c r="I59" s="31"/>
      <c r="J59" s="31"/>
      <c r="K59" s="31"/>
      <c r="L59" s="31"/>
      <c r="M59" s="31"/>
      <c r="N59" s="25" t="str">
        <f aca="false">IF($E59="","",COUNTIF(G59:M59,"✓"))</f>
        <v/>
      </c>
      <c r="O59" s="30"/>
      <c r="P59" s="29"/>
      <c r="Q59" s="29"/>
      <c r="R59" s="30"/>
      <c r="S59" s="30"/>
    </row>
    <row r="60" customFormat="false" ht="21" hidden="false" customHeight="true" outlineLevel="0" collapsed="false">
      <c r="B60" s="19" t="str">
        <f aca="false">IF($E60="","",ROW()-11)</f>
        <v/>
      </c>
      <c r="C60" s="20"/>
      <c r="D60" s="21"/>
      <c r="E60" s="22"/>
      <c r="F60" s="23"/>
      <c r="G60" s="24"/>
      <c r="H60" s="24"/>
      <c r="I60" s="24"/>
      <c r="J60" s="24"/>
      <c r="K60" s="24"/>
      <c r="L60" s="24"/>
      <c r="M60" s="24"/>
      <c r="N60" s="25" t="str">
        <f aca="false">IF($E60="","",COUNTIF(G60:M60,"✓"))</f>
        <v/>
      </c>
      <c r="O60" s="23"/>
      <c r="P60" s="22"/>
      <c r="Q60" s="22"/>
      <c r="R60" s="23"/>
      <c r="S60" s="23"/>
    </row>
    <row r="61" customFormat="false" ht="21" hidden="false" customHeight="true" outlineLevel="0" collapsed="false">
      <c r="B61" s="26" t="str">
        <f aca="false">IF($E61="","",ROW()-11)</f>
        <v/>
      </c>
      <c r="C61" s="27"/>
      <c r="D61" s="28"/>
      <c r="E61" s="29"/>
      <c r="F61" s="30"/>
      <c r="G61" s="31"/>
      <c r="H61" s="31"/>
      <c r="I61" s="31"/>
      <c r="J61" s="31"/>
      <c r="K61" s="31"/>
      <c r="L61" s="31"/>
      <c r="M61" s="31"/>
      <c r="N61" s="25" t="str">
        <f aca="false">IF($E61="","",COUNTIF(G61:M61,"✓"))</f>
        <v/>
      </c>
      <c r="O61" s="30"/>
      <c r="P61" s="29"/>
      <c r="Q61" s="29"/>
      <c r="R61" s="30"/>
      <c r="S61" s="30"/>
    </row>
    <row r="62" customFormat="false" ht="21" hidden="false" customHeight="true" outlineLevel="0" collapsed="false">
      <c r="B62" s="19" t="str">
        <f aca="false">IF($E62="","",ROW()-11)</f>
        <v/>
      </c>
      <c r="C62" s="20"/>
      <c r="D62" s="21"/>
      <c r="E62" s="22"/>
      <c r="F62" s="23"/>
      <c r="G62" s="24"/>
      <c r="H62" s="24"/>
      <c r="I62" s="24"/>
      <c r="J62" s="24"/>
      <c r="K62" s="24"/>
      <c r="L62" s="24"/>
      <c r="M62" s="24"/>
      <c r="N62" s="25" t="str">
        <f aca="false">IF($E62="","",COUNTIF(G62:M62,"✓"))</f>
        <v/>
      </c>
      <c r="O62" s="23"/>
      <c r="P62" s="22"/>
      <c r="Q62" s="22"/>
      <c r="R62" s="23"/>
      <c r="S62" s="23"/>
    </row>
    <row r="63" customFormat="false" ht="21" hidden="false" customHeight="true" outlineLevel="0" collapsed="false">
      <c r="B63" s="26" t="str">
        <f aca="false">IF($E63="","",ROW()-11)</f>
        <v/>
      </c>
      <c r="C63" s="27"/>
      <c r="D63" s="28"/>
      <c r="E63" s="29"/>
      <c r="F63" s="30"/>
      <c r="G63" s="31"/>
      <c r="H63" s="31"/>
      <c r="I63" s="31"/>
      <c r="J63" s="31"/>
      <c r="K63" s="31"/>
      <c r="L63" s="31"/>
      <c r="M63" s="31"/>
      <c r="N63" s="25" t="str">
        <f aca="false">IF($E63="","",COUNTIF(G63:M63,"✓"))</f>
        <v/>
      </c>
      <c r="O63" s="30"/>
      <c r="P63" s="29"/>
      <c r="Q63" s="29"/>
      <c r="R63" s="30"/>
      <c r="S63" s="30"/>
    </row>
    <row r="64" customFormat="false" ht="21" hidden="false" customHeight="true" outlineLevel="0" collapsed="false">
      <c r="B64" s="19" t="str">
        <f aca="false">IF($E64="","",ROW()-11)</f>
        <v/>
      </c>
      <c r="C64" s="20"/>
      <c r="D64" s="21"/>
      <c r="E64" s="22"/>
      <c r="F64" s="23"/>
      <c r="G64" s="24"/>
      <c r="H64" s="24"/>
      <c r="I64" s="24"/>
      <c r="J64" s="24"/>
      <c r="K64" s="24"/>
      <c r="L64" s="24"/>
      <c r="M64" s="24"/>
      <c r="N64" s="25" t="str">
        <f aca="false">IF($E64="","",COUNTIF(G64:M64,"✓"))</f>
        <v/>
      </c>
      <c r="O64" s="23"/>
      <c r="P64" s="22"/>
      <c r="Q64" s="22"/>
      <c r="R64" s="23"/>
      <c r="S64" s="23"/>
    </row>
    <row r="65" customFormat="false" ht="21" hidden="false" customHeight="true" outlineLevel="0" collapsed="false">
      <c r="B65" s="26" t="str">
        <f aca="false">IF($E65="","",ROW()-11)</f>
        <v/>
      </c>
      <c r="C65" s="27"/>
      <c r="D65" s="28"/>
      <c r="E65" s="29"/>
      <c r="F65" s="30"/>
      <c r="G65" s="31"/>
      <c r="H65" s="31"/>
      <c r="I65" s="31"/>
      <c r="J65" s="31"/>
      <c r="K65" s="31"/>
      <c r="L65" s="31"/>
      <c r="M65" s="31"/>
      <c r="N65" s="25" t="str">
        <f aca="false">IF($E65="","",COUNTIF(G65:M65,"✓"))</f>
        <v/>
      </c>
      <c r="O65" s="30"/>
      <c r="P65" s="29"/>
      <c r="Q65" s="29"/>
      <c r="R65" s="30"/>
      <c r="S65" s="30"/>
    </row>
    <row r="66" customFormat="false" ht="21" hidden="false" customHeight="true" outlineLevel="0" collapsed="false">
      <c r="B66" s="19" t="str">
        <f aca="false">IF($E66="","",ROW()-11)</f>
        <v/>
      </c>
      <c r="C66" s="20"/>
      <c r="D66" s="21"/>
      <c r="E66" s="22"/>
      <c r="F66" s="23"/>
      <c r="G66" s="24"/>
      <c r="H66" s="24"/>
      <c r="I66" s="24"/>
      <c r="J66" s="24"/>
      <c r="K66" s="24"/>
      <c r="L66" s="24"/>
      <c r="M66" s="24"/>
      <c r="N66" s="25" t="str">
        <f aca="false">IF($E66="","",COUNTIF(G66:M66,"✓"))</f>
        <v/>
      </c>
      <c r="O66" s="23"/>
      <c r="P66" s="22"/>
      <c r="Q66" s="22"/>
      <c r="R66" s="23"/>
      <c r="S66" s="23"/>
    </row>
    <row r="67" customFormat="false" ht="21" hidden="false" customHeight="true" outlineLevel="0" collapsed="false">
      <c r="B67" s="26" t="str">
        <f aca="false">IF($E67="","",ROW()-11)</f>
        <v/>
      </c>
      <c r="C67" s="27"/>
      <c r="D67" s="28"/>
      <c r="E67" s="29"/>
      <c r="F67" s="30"/>
      <c r="G67" s="31"/>
      <c r="H67" s="31"/>
      <c r="I67" s="31"/>
      <c r="J67" s="31"/>
      <c r="K67" s="31"/>
      <c r="L67" s="31"/>
      <c r="M67" s="31"/>
      <c r="N67" s="25" t="str">
        <f aca="false">IF($E67="","",COUNTIF(G67:M67,"✓"))</f>
        <v/>
      </c>
      <c r="O67" s="30"/>
      <c r="P67" s="29"/>
      <c r="Q67" s="29"/>
      <c r="R67" s="30"/>
      <c r="S67" s="30"/>
    </row>
    <row r="68" customFormat="false" ht="21" hidden="false" customHeight="true" outlineLevel="0" collapsed="false">
      <c r="B68" s="19" t="str">
        <f aca="false">IF($E68="","",ROW()-11)</f>
        <v/>
      </c>
      <c r="C68" s="20"/>
      <c r="D68" s="21"/>
      <c r="E68" s="22"/>
      <c r="F68" s="23"/>
      <c r="G68" s="24"/>
      <c r="H68" s="24"/>
      <c r="I68" s="24"/>
      <c r="J68" s="24"/>
      <c r="K68" s="24"/>
      <c r="L68" s="24"/>
      <c r="M68" s="24"/>
      <c r="N68" s="25" t="str">
        <f aca="false">IF($E68="","",COUNTIF(G68:M68,"✓"))</f>
        <v/>
      </c>
      <c r="O68" s="23"/>
      <c r="P68" s="22"/>
      <c r="Q68" s="22"/>
      <c r="R68" s="23"/>
      <c r="S68" s="23"/>
    </row>
    <row r="69" customFormat="false" ht="21" hidden="false" customHeight="true" outlineLevel="0" collapsed="false">
      <c r="B69" s="26" t="str">
        <f aca="false">IF($E69="","",ROW()-11)</f>
        <v/>
      </c>
      <c r="C69" s="27"/>
      <c r="D69" s="28"/>
      <c r="E69" s="29"/>
      <c r="F69" s="30"/>
      <c r="G69" s="31"/>
      <c r="H69" s="31"/>
      <c r="I69" s="31"/>
      <c r="J69" s="31"/>
      <c r="K69" s="31"/>
      <c r="L69" s="31"/>
      <c r="M69" s="31"/>
      <c r="N69" s="25" t="str">
        <f aca="false">IF($E69="","",COUNTIF(G69:M69,"✓"))</f>
        <v/>
      </c>
      <c r="O69" s="30"/>
      <c r="P69" s="29"/>
      <c r="Q69" s="29"/>
      <c r="R69" s="30"/>
      <c r="S69" s="30"/>
    </row>
    <row r="70" customFormat="false" ht="21" hidden="false" customHeight="true" outlineLevel="0" collapsed="false">
      <c r="B70" s="19" t="str">
        <f aca="false">IF($E70="","",ROW()-11)</f>
        <v/>
      </c>
      <c r="C70" s="20"/>
      <c r="D70" s="21"/>
      <c r="E70" s="22"/>
      <c r="F70" s="23"/>
      <c r="G70" s="24"/>
      <c r="H70" s="24"/>
      <c r="I70" s="24"/>
      <c r="J70" s="24"/>
      <c r="K70" s="24"/>
      <c r="L70" s="24"/>
      <c r="M70" s="24"/>
      <c r="N70" s="25" t="str">
        <f aca="false">IF($E70="","",COUNTIF(G70:M70,"✓"))</f>
        <v/>
      </c>
      <c r="O70" s="23"/>
      <c r="P70" s="22"/>
      <c r="Q70" s="22"/>
      <c r="R70" s="23"/>
      <c r="S70" s="23"/>
    </row>
    <row r="71" customFormat="false" ht="21" hidden="false" customHeight="true" outlineLevel="0" collapsed="false">
      <c r="B71" s="26" t="str">
        <f aca="false">IF($E71="","",ROW()-11)</f>
        <v/>
      </c>
      <c r="C71" s="27"/>
      <c r="D71" s="28"/>
      <c r="E71" s="29"/>
      <c r="F71" s="30"/>
      <c r="G71" s="31"/>
      <c r="H71" s="31"/>
      <c r="I71" s="31"/>
      <c r="J71" s="31"/>
      <c r="K71" s="31"/>
      <c r="L71" s="31"/>
      <c r="M71" s="31"/>
      <c r="N71" s="25" t="str">
        <f aca="false">IF($E71="","",COUNTIF(G71:M71,"✓"))</f>
        <v/>
      </c>
      <c r="O71" s="30"/>
      <c r="P71" s="29"/>
      <c r="Q71" s="29"/>
      <c r="R71" s="30"/>
      <c r="S71" s="30"/>
    </row>
    <row r="72" customFormat="false" ht="19.5" hidden="false" customHeight="true" outlineLevel="0" collapsed="false">
      <c r="B72" s="32" t="s">
        <v>71</v>
      </c>
      <c r="C72" s="32"/>
      <c r="D72" s="32"/>
      <c r="E72" s="32"/>
      <c r="F72" s="32"/>
      <c r="G72" s="33" t="n">
        <f aca="false">COUNTIF(G12:G71,"✓")</f>
        <v>14</v>
      </c>
      <c r="H72" s="33" t="n">
        <f aca="false">COUNTIF(H12:H71,"✓")</f>
        <v>12</v>
      </c>
      <c r="I72" s="33" t="n">
        <f aca="false">COUNTIF(I12:I71,"✓")</f>
        <v>12</v>
      </c>
      <c r="J72" s="33" t="n">
        <f aca="false">COUNTIF(J12:J71,"✓")</f>
        <v>13</v>
      </c>
      <c r="K72" s="33" t="n">
        <f aca="false">COUNTIF(K12:K71,"✓")</f>
        <v>13</v>
      </c>
      <c r="L72" s="33" t="n">
        <f aca="false">COUNTIF(L12:L71,"✓")</f>
        <v>14</v>
      </c>
      <c r="M72" s="33" t="n">
        <f aca="false">COUNTIF(M12:M71,"✓")</f>
        <v>12</v>
      </c>
      <c r="N72" s="33" t="n">
        <f aca="false">SUM(N12:N71)</f>
        <v>90</v>
      </c>
      <c r="O72" s="34"/>
      <c r="P72" s="34"/>
      <c r="Q72" s="34"/>
      <c r="R72" s="34"/>
      <c r="S72" s="34"/>
    </row>
  </sheetData>
  <mergeCells count="29">
    <mergeCell ref="B2:M2"/>
    <mergeCell ref="N2:S2"/>
    <mergeCell ref="B3:S3"/>
    <mergeCell ref="B5:C5"/>
    <mergeCell ref="D5:F5"/>
    <mergeCell ref="G5:N5"/>
    <mergeCell ref="O5:S5"/>
    <mergeCell ref="B6:C6"/>
    <mergeCell ref="D6:F6"/>
    <mergeCell ref="G6:J6"/>
    <mergeCell ref="K6:N6"/>
    <mergeCell ref="O6:S6"/>
    <mergeCell ref="B7:C7"/>
    <mergeCell ref="D7:F7"/>
    <mergeCell ref="G7:J7"/>
    <mergeCell ref="K7:N7"/>
    <mergeCell ref="O7:S8"/>
    <mergeCell ref="B8:C8"/>
    <mergeCell ref="D8:F8"/>
    <mergeCell ref="G8:J8"/>
    <mergeCell ref="K8:N8"/>
    <mergeCell ref="B9:C9"/>
    <mergeCell ref="D9:F9"/>
    <mergeCell ref="G9:J9"/>
    <mergeCell ref="K9:N9"/>
    <mergeCell ref="O9:S9"/>
    <mergeCell ref="B10:S10"/>
    <mergeCell ref="B72:F72"/>
    <mergeCell ref="O72:S72"/>
  </mergeCells>
  <conditionalFormatting sqref="G12:M71">
    <cfRule type="cellIs" priority="2" operator="equal" aboveAverage="0" equalAverage="0" bottom="0" percent="0" rank="0" text="" dxfId="0">
      <formula>"✓"</formula>
    </cfRule>
    <cfRule type="cellIs" priority="3" operator="equal" aboveAverage="0" equalAverage="0" bottom="0" percent="0" rank="0" text="" dxfId="1">
      <formula>"✗"</formula>
    </cfRule>
    <cfRule type="cellIs" priority="4" operator="equal" aboveAverage="0" equalAverage="0" bottom="0" percent="0" rank="0" text="" dxfId="2">
      <formula>"N/A"</formula>
    </cfRule>
  </conditionalFormatting>
  <conditionalFormatting sqref="O12:O71">
    <cfRule type="cellIs" priority="5" operator="equal" aboveAverage="0" equalAverage="0" bottom="0" percent="0" rank="0" text="" dxfId="0">
      <formula>"Conforme"</formula>
    </cfRule>
    <cfRule type="cellIs" priority="6" operator="equal" aboveAverage="0" equalAverage="0" bottom="0" percent="0" rank="0" text="" dxfId="1">
      <formula>"Non conforme"</formula>
    </cfRule>
    <cfRule type="cellIs" priority="7" operator="equal" aboveAverage="0" equalAverage="0" bottom="0" percent="0" rank="0" text="" dxfId="3">
      <formula>"À contrôler"</formula>
    </cfRule>
  </conditionalFormatting>
  <conditionalFormatting sqref="R12:R71">
    <cfRule type="cellIs" priority="8" operator="equal" aboveAverage="0" equalAverage="0" bottom="0" percent="0" rank="0" text="" dxfId="3">
      <formula>"Ouverte"</formula>
    </cfRule>
    <cfRule type="cellIs" priority="9" operator="equal" aboveAverage="0" equalAverage="0" bottom="0" percent="0" rank="0" text="" dxfId="0">
      <formula>"Clôturée"</formula>
    </cfRule>
  </conditionalFormatting>
  <dataValidations count="6">
    <dataValidation allowBlank="true" errorStyle="stop" operator="between" showDropDown="false" showErrorMessage="false" showInputMessage="false" sqref="E12:E71" type="list">
      <formula1>Lst_Zones</formula1>
      <formula2>0</formula2>
    </dataValidation>
    <dataValidation allowBlank="true" errorStyle="stop" operator="between" showDropDown="false" showErrorMessage="false" showInputMessage="false" sqref="F12:F71" type="list">
      <formula1>Lst_Agents</formula1>
      <formula2>0</formula2>
    </dataValidation>
    <dataValidation allowBlank="true" errorStyle="stop" operator="between" showDropDown="false" showErrorMessage="false" showInputMessage="false" sqref="G12:M71" type="list">
      <formula1>Lst_Tick</formula1>
      <formula2>0</formula2>
    </dataValidation>
    <dataValidation allowBlank="true" errorStyle="stop" operator="between" showDropDown="false" showErrorMessage="false" showInputMessage="false" sqref="O12:O71" type="list">
      <formula1>Lst_Etats</formula1>
      <formula2>0</formula2>
    </dataValidation>
    <dataValidation allowBlank="true" errorStyle="stop" operator="between" showDropDown="false" showErrorMessage="false" showInputMessage="false" sqref="R12:R71" type="list">
      <formula1>Lst_Statut</formula1>
      <formula2>0</formula2>
    </dataValidation>
    <dataValidation allowBlank="true" errorStyle="stop" operator="between" showDropDown="false" showErrorMessage="false" showInputMessage="false" sqref="K9" type="list">
      <formula1>Lst_Freq</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2"/>
    <col collapsed="false" customWidth="true" hidden="false" outlineLevel="0" max="6" min="3" style="0" width="12"/>
    <col collapsed="false" customWidth="true" hidden="false" outlineLevel="0" max="7" min="7" style="0" width="14"/>
    <col collapsed="false" customWidth="true" hidden="false" outlineLevel="0" max="8" min="8" style="0" width="13"/>
    <col collapsed="false" customWidth="true" hidden="false" outlineLevel="0" max="11" min="9" style="0" width="12"/>
  </cols>
  <sheetData>
    <row r="1" customFormat="false" ht="7.5" hidden="false" customHeight="true" outlineLevel="0" collapsed="false"/>
    <row r="2" customFormat="false" ht="15.75" hidden="false" customHeight="true" outlineLevel="0" collapsed="false">
      <c r="A2" s="35"/>
      <c r="B2" s="36" t="s">
        <v>72</v>
      </c>
      <c r="C2" s="36"/>
      <c r="D2" s="36"/>
      <c r="E2" s="36"/>
      <c r="F2" s="36"/>
    </row>
    <row r="3" customFormat="false" ht="33.75" hidden="false" customHeight="true" outlineLevel="0" collapsed="false">
      <c r="A3" s="35"/>
      <c r="B3" s="37" t="s">
        <v>73</v>
      </c>
      <c r="C3" s="37"/>
      <c r="D3" s="37"/>
      <c r="E3" s="37"/>
      <c r="F3" s="37"/>
      <c r="G3" s="37"/>
      <c r="H3" s="37"/>
    </row>
    <row r="4" customFormat="false" ht="6" hidden="false" customHeight="true" outlineLevel="0" collapsed="false">
      <c r="A4" s="35"/>
      <c r="B4" s="4"/>
      <c r="C4" s="4"/>
      <c r="D4" s="4"/>
      <c r="E4" s="4"/>
      <c r="F4" s="4"/>
      <c r="G4" s="4"/>
      <c r="H4" s="4"/>
      <c r="I4" s="4"/>
      <c r="J4" s="4"/>
      <c r="K4" s="4"/>
    </row>
    <row r="5" customFormat="false" ht="7.5" hidden="false" customHeight="true" outlineLevel="0" collapsed="false">
      <c r="A5" s="35"/>
    </row>
    <row r="6" customFormat="false" ht="6" hidden="false" customHeight="true" outlineLevel="0" collapsed="false">
      <c r="A6" s="35"/>
      <c r="B6" s="38"/>
      <c r="C6" s="39"/>
      <c r="D6" s="40"/>
      <c r="E6" s="41"/>
      <c r="F6" s="40"/>
      <c r="G6" s="41"/>
      <c r="H6" s="40"/>
      <c r="I6" s="41"/>
      <c r="J6" s="40"/>
      <c r="K6" s="41"/>
    </row>
    <row r="7" customFormat="false" ht="15" hidden="false" customHeight="true" outlineLevel="0" collapsed="false">
      <c r="A7" s="35"/>
      <c r="B7" s="42" t="s">
        <v>74</v>
      </c>
      <c r="C7" s="42"/>
      <c r="D7" s="43" t="s">
        <v>75</v>
      </c>
      <c r="E7" s="43"/>
      <c r="F7" s="43" t="s">
        <v>76</v>
      </c>
      <c r="G7" s="43"/>
      <c r="H7" s="43" t="s">
        <v>77</v>
      </c>
      <c r="I7" s="43"/>
      <c r="J7" s="43" t="s">
        <v>78</v>
      </c>
      <c r="K7" s="43"/>
    </row>
    <row r="8" customFormat="false" ht="30" hidden="false" customHeight="true" outlineLevel="0" collapsed="false">
      <c r="A8" s="35"/>
      <c r="B8" s="44" t="n">
        <f aca="false">IFERROR(COUNTIF('Fiche de passage'!$O$12:$O$71,"Conforme")/COUNTA('Fiche de passage'!$E$12:$E$71),"")</f>
        <v>0.785714285714286</v>
      </c>
      <c r="C8" s="44"/>
      <c r="D8" s="45" t="n">
        <f aca="false">COUNTA('Fiche de passage'!$E$12:$E$71)</f>
        <v>14</v>
      </c>
      <c r="E8" s="45"/>
      <c r="F8" s="45" t="n">
        <f aca="false">COUNTIF('Fiche de passage'!$O$12:$O$71,"Conforme")</f>
        <v>11</v>
      </c>
      <c r="G8" s="45"/>
      <c r="H8" s="45" t="n">
        <f aca="false">COUNTIF('Fiche de passage'!$O$12:$O$71,"Non conforme")</f>
        <v>2</v>
      </c>
      <c r="I8" s="45"/>
      <c r="J8" s="45" t="n">
        <f aca="false">COUNTIF('Fiche de passage'!$R$12:$R$71,"Ouverte")</f>
        <v>2</v>
      </c>
      <c r="K8" s="45"/>
    </row>
    <row r="9" customFormat="false" ht="7.5" hidden="false" customHeight="true" outlineLevel="0" collapsed="false">
      <c r="A9" s="35"/>
      <c r="B9" s="46"/>
      <c r="C9" s="47"/>
      <c r="D9" s="48"/>
      <c r="E9" s="49"/>
      <c r="F9" s="48"/>
      <c r="G9" s="49"/>
      <c r="H9" s="48"/>
      <c r="I9" s="49"/>
      <c r="J9" s="48"/>
      <c r="K9" s="49"/>
    </row>
    <row r="10" customFormat="false" ht="9.75" hidden="false" customHeight="true" outlineLevel="0" collapsed="false">
      <c r="A10" s="35"/>
    </row>
    <row r="11" customFormat="false" ht="19.5" hidden="false" customHeight="true" outlineLevel="0" collapsed="false">
      <c r="A11" s="35"/>
      <c r="B11" s="50" t="s">
        <v>79</v>
      </c>
      <c r="C11" s="50"/>
      <c r="D11" s="50"/>
      <c r="E11" s="50"/>
      <c r="F11" s="50"/>
      <c r="G11" s="50"/>
    </row>
    <row r="12" customFormat="false" ht="24" hidden="false" customHeight="true" outlineLevel="0" collapsed="false">
      <c r="A12" s="35"/>
      <c r="B12" s="51" t="s">
        <v>26</v>
      </c>
      <c r="C12" s="51" t="s">
        <v>9</v>
      </c>
      <c r="D12" s="51" t="s">
        <v>80</v>
      </c>
      <c r="E12" s="51" t="s">
        <v>81</v>
      </c>
      <c r="F12" s="51" t="s">
        <v>82</v>
      </c>
      <c r="G12" s="51" t="s">
        <v>83</v>
      </c>
    </row>
    <row r="13" customFormat="false" ht="18" hidden="false" customHeight="true" outlineLevel="0" collapsed="false">
      <c r="A13" s="35"/>
      <c r="B13" s="22" t="str">
        <f aca="false">Paramètres!$B$9</f>
        <v>Sanitaires RDC – Hommes</v>
      </c>
      <c r="C13" s="52" t="n">
        <f aca="false">COUNTIF('Fiche de passage'!$E$12:$E$71,$B13)</f>
        <v>4</v>
      </c>
      <c r="D13" s="52" t="n">
        <f aca="false">COUNTIFS('Fiche de passage'!$E$12:$E$71,$B13,'Fiche de passage'!$O$12:$O$71,"Conforme")</f>
        <v>3</v>
      </c>
      <c r="E13" s="52" t="n">
        <f aca="false">COUNTIFS('Fiche de passage'!$E$12:$E$71,$B13,'Fiche de passage'!$O$12:$O$71,"Non conforme")</f>
        <v>1</v>
      </c>
      <c r="F13" s="53" t="n">
        <f aca="false">IFERROR(D13/C13,"")</f>
        <v>0.75</v>
      </c>
      <c r="G13" s="52" t="n">
        <f aca="false">COUNTIFS('Fiche de passage'!$E$12:$E$71,$B13,'Fiche de passage'!$R$12:$R$71,"Ouverte")</f>
        <v>0</v>
      </c>
    </row>
    <row r="14" customFormat="false" ht="18" hidden="false" customHeight="true" outlineLevel="0" collapsed="false">
      <c r="A14" s="35"/>
      <c r="B14" s="29" t="str">
        <f aca="false">Paramètres!$B$10</f>
        <v>Sanitaires RDC – Femmes</v>
      </c>
      <c r="C14" s="54" t="n">
        <f aca="false">COUNTIF('Fiche de passage'!$E$12:$E$71,$B14)</f>
        <v>3</v>
      </c>
      <c r="D14" s="54" t="n">
        <f aca="false">COUNTIFS('Fiche de passage'!$E$12:$E$71,$B14,'Fiche de passage'!$O$12:$O$71,"Conforme")</f>
        <v>2</v>
      </c>
      <c r="E14" s="54" t="n">
        <f aca="false">COUNTIFS('Fiche de passage'!$E$12:$E$71,$B14,'Fiche de passage'!$O$12:$O$71,"Non conforme")</f>
        <v>1</v>
      </c>
      <c r="F14" s="55" t="n">
        <f aca="false">IFERROR(D14/C14,"")</f>
        <v>0.666666666666667</v>
      </c>
      <c r="G14" s="54" t="n">
        <f aca="false">COUNTIFS('Fiche de passage'!$E$12:$E$71,$B14,'Fiche de passage'!$R$12:$R$71,"Ouverte")</f>
        <v>1</v>
      </c>
    </row>
    <row r="15" customFormat="false" ht="18" hidden="false" customHeight="true" outlineLevel="0" collapsed="false">
      <c r="A15" s="35"/>
      <c r="B15" s="22" t="str">
        <f aca="false">Paramètres!$B$11</f>
        <v>Sanitaires 1er étage</v>
      </c>
      <c r="C15" s="52" t="n">
        <f aca="false">COUNTIF('Fiche de passage'!$E$12:$E$71,$B15)</f>
        <v>3</v>
      </c>
      <c r="D15" s="52" t="n">
        <f aca="false">COUNTIFS('Fiche de passage'!$E$12:$E$71,$B15,'Fiche de passage'!$O$12:$O$71,"Conforme")</f>
        <v>3</v>
      </c>
      <c r="E15" s="52" t="n">
        <f aca="false">COUNTIFS('Fiche de passage'!$E$12:$E$71,$B15,'Fiche de passage'!$O$12:$O$71,"Non conforme")</f>
        <v>0</v>
      </c>
      <c r="F15" s="53" t="n">
        <f aca="false">IFERROR(D15/C15,"")</f>
        <v>1</v>
      </c>
      <c r="G15" s="52" t="n">
        <f aca="false">COUNTIFS('Fiche de passage'!$E$12:$E$71,$B15,'Fiche de passage'!$R$12:$R$71,"Ouverte")</f>
        <v>0</v>
      </c>
    </row>
    <row r="16" customFormat="false" ht="18" hidden="false" customHeight="true" outlineLevel="0" collapsed="false">
      <c r="A16" s="35"/>
      <c r="B16" s="29" t="str">
        <f aca="false">Paramètres!$B$12</f>
        <v>Vestiaires</v>
      </c>
      <c r="C16" s="54" t="n">
        <f aca="false">COUNTIF('Fiche de passage'!$E$12:$E$71,$B16)</f>
        <v>2</v>
      </c>
      <c r="D16" s="54" t="n">
        <f aca="false">COUNTIFS('Fiche de passage'!$E$12:$E$71,$B16,'Fiche de passage'!$O$12:$O$71,"Conforme")</f>
        <v>1</v>
      </c>
      <c r="E16" s="54" t="n">
        <f aca="false">COUNTIFS('Fiche de passage'!$E$12:$E$71,$B16,'Fiche de passage'!$O$12:$O$71,"Non conforme")</f>
        <v>0</v>
      </c>
      <c r="F16" s="55" t="n">
        <f aca="false">IFERROR(D16/C16,"")</f>
        <v>0.5</v>
      </c>
      <c r="G16" s="54" t="n">
        <f aca="false">COUNTIFS('Fiche de passage'!$E$12:$E$71,$B16,'Fiche de passage'!$R$12:$R$71,"Ouverte")</f>
        <v>1</v>
      </c>
    </row>
    <row r="17" customFormat="false" ht="18" hidden="false" customHeight="true" outlineLevel="0" collapsed="false">
      <c r="A17" s="35"/>
      <c r="B17" s="22" t="str">
        <f aca="false">Paramètres!$B$13</f>
        <v>Salle de pause</v>
      </c>
      <c r="C17" s="52" t="n">
        <f aca="false">COUNTIF('Fiche de passage'!$E$12:$E$71,$B17)</f>
        <v>1</v>
      </c>
      <c r="D17" s="52" t="n">
        <f aca="false">COUNTIFS('Fiche de passage'!$E$12:$E$71,$B17,'Fiche de passage'!$O$12:$O$71,"Conforme")</f>
        <v>1</v>
      </c>
      <c r="E17" s="52" t="n">
        <f aca="false">COUNTIFS('Fiche de passage'!$E$12:$E$71,$B17,'Fiche de passage'!$O$12:$O$71,"Non conforme")</f>
        <v>0</v>
      </c>
      <c r="F17" s="53" t="n">
        <f aca="false">IFERROR(D17/C17,"")</f>
        <v>1</v>
      </c>
      <c r="G17" s="52" t="n">
        <f aca="false">COUNTIFS('Fiche de passage'!$E$12:$E$71,$B17,'Fiche de passage'!$R$12:$R$71,"Ouverte")</f>
        <v>0</v>
      </c>
    </row>
    <row r="18" customFormat="false" ht="18" hidden="false" customHeight="true" outlineLevel="0" collapsed="false">
      <c r="A18" s="35"/>
      <c r="B18" s="29" t="str">
        <f aca="false">Paramètres!$B$14</f>
        <v>Hall d'accueil</v>
      </c>
      <c r="C18" s="54" t="n">
        <f aca="false">COUNTIF('Fiche de passage'!$E$12:$E$71,$B18)</f>
        <v>1</v>
      </c>
      <c r="D18" s="54" t="n">
        <f aca="false">COUNTIFS('Fiche de passage'!$E$12:$E$71,$B18,'Fiche de passage'!$O$12:$O$71,"Conforme")</f>
        <v>1</v>
      </c>
      <c r="E18" s="54" t="n">
        <f aca="false">COUNTIFS('Fiche de passage'!$E$12:$E$71,$B18,'Fiche de passage'!$O$12:$O$71,"Non conforme")</f>
        <v>0</v>
      </c>
      <c r="F18" s="55" t="n">
        <f aca="false">IFERROR(D18/C18,"")</f>
        <v>1</v>
      </c>
      <c r="G18" s="54" t="n">
        <f aca="false">COUNTIFS('Fiche de passage'!$E$12:$E$71,$B18,'Fiche de passage'!$R$12:$R$71,"Ouverte")</f>
        <v>0</v>
      </c>
    </row>
    <row r="19" customFormat="false" ht="18" hidden="false" customHeight="true" outlineLevel="0" collapsed="false">
      <c r="A19" s="35"/>
      <c r="B19" s="22" t="str">
        <f aca="false">Paramètres!$B$15</f>
        <v>Local poubelles</v>
      </c>
      <c r="C19" s="52" t="n">
        <f aca="false">COUNTIF('Fiche de passage'!$E$12:$E$71,$B19)</f>
        <v>0</v>
      </c>
      <c r="D19" s="52" t="n">
        <f aca="false">COUNTIFS('Fiche de passage'!$E$12:$E$71,$B19,'Fiche de passage'!$O$12:$O$71,"Conforme")</f>
        <v>0</v>
      </c>
      <c r="E19" s="52" t="n">
        <f aca="false">COUNTIFS('Fiche de passage'!$E$12:$E$71,$B19,'Fiche de passage'!$O$12:$O$71,"Non conforme")</f>
        <v>0</v>
      </c>
      <c r="F19" s="53" t="str">
        <f aca="false">IFERROR(D19/C19,"")</f>
        <v/>
      </c>
      <c r="G19" s="52" t="n">
        <f aca="false">COUNTIFS('Fiche de passage'!$E$12:$E$71,$B19,'Fiche de passage'!$R$12:$R$71,"Ouverte")</f>
        <v>0</v>
      </c>
    </row>
    <row r="20" customFormat="false" ht="18" hidden="false" customHeight="true" outlineLevel="0" collapsed="false">
      <c r="A20" s="35"/>
      <c r="B20" s="29" t="str">
        <f aca="false">Paramètres!$B$16</f>
        <v>Cuisine / office</v>
      </c>
      <c r="C20" s="54" t="n">
        <f aca="false">COUNTIF('Fiche de passage'!$E$12:$E$71,$B20)</f>
        <v>0</v>
      </c>
      <c r="D20" s="54" t="n">
        <f aca="false">COUNTIFS('Fiche de passage'!$E$12:$E$71,$B20,'Fiche de passage'!$O$12:$O$71,"Conforme")</f>
        <v>0</v>
      </c>
      <c r="E20" s="54" t="n">
        <f aca="false">COUNTIFS('Fiche de passage'!$E$12:$E$71,$B20,'Fiche de passage'!$O$12:$O$71,"Non conforme")</f>
        <v>0</v>
      </c>
      <c r="F20" s="55" t="str">
        <f aca="false">IFERROR(D20/C20,"")</f>
        <v/>
      </c>
      <c r="G20" s="54" t="n">
        <f aca="false">COUNTIFS('Fiche de passage'!$E$12:$E$71,$B20,'Fiche de passage'!$R$12:$R$71,"Ouverte")</f>
        <v>0</v>
      </c>
    </row>
    <row r="21" customFormat="false" ht="19.5" hidden="false" customHeight="true" outlineLevel="0" collapsed="false">
      <c r="A21" s="35"/>
      <c r="B21" s="32" t="s">
        <v>84</v>
      </c>
      <c r="C21" s="56" t="n">
        <f aca="false">SUM(C13:C20)</f>
        <v>14</v>
      </c>
      <c r="D21" s="56" t="n">
        <f aca="false">SUM(D13:D20)</f>
        <v>11</v>
      </c>
      <c r="E21" s="56" t="n">
        <f aca="false">SUM(E13:E20)</f>
        <v>2</v>
      </c>
      <c r="F21" s="57" t="n">
        <f aca="false">IFERROR(D21/C21,"")</f>
        <v>0.785714285714286</v>
      </c>
      <c r="G21" s="58" t="n">
        <f aca="false">SUM(G13:G20)</f>
        <v>2</v>
      </c>
    </row>
    <row r="22" customFormat="false" ht="15" hidden="false" customHeight="false" outlineLevel="0" collapsed="false">
      <c r="A22" s="35"/>
    </row>
    <row r="23" customFormat="false" ht="15" hidden="false" customHeight="false" outlineLevel="0" collapsed="false">
      <c r="A23" s="35"/>
      <c r="B23" s="50" t="s">
        <v>85</v>
      </c>
      <c r="C23" s="50"/>
      <c r="D23" s="50"/>
      <c r="E23" s="50"/>
      <c r="F23" s="50"/>
      <c r="G23" s="50"/>
    </row>
    <row r="24" customFormat="false" ht="18.75" hidden="false" customHeight="true" outlineLevel="0" collapsed="false">
      <c r="A24" s="35"/>
      <c r="B24" s="59" t="s">
        <v>16</v>
      </c>
      <c r="C24" s="59"/>
      <c r="D24" s="59"/>
      <c r="E24" s="59"/>
      <c r="F24" s="60" t="n">
        <f aca="false">COUNTIF('Fiche de passage'!$R$12:$R$71,"Ouverte")</f>
        <v>2</v>
      </c>
      <c r="G24" s="60"/>
    </row>
    <row r="25" customFormat="false" ht="18.75" hidden="false" customHeight="true" outlineLevel="0" collapsed="false">
      <c r="A25" s="35"/>
      <c r="B25" s="29" t="s">
        <v>86</v>
      </c>
      <c r="C25" s="29"/>
      <c r="D25" s="29"/>
      <c r="E25" s="29"/>
      <c r="F25" s="61" t="n">
        <f aca="false">COUNTIF('Fiche de passage'!$R$12:$R$71,"Clôturée")</f>
        <v>1</v>
      </c>
      <c r="G25" s="61"/>
    </row>
    <row r="26" customFormat="false" ht="18.75" hidden="false" customHeight="true" outlineLevel="0" collapsed="false">
      <c r="A26" s="35"/>
      <c r="B26" s="59" t="s">
        <v>87</v>
      </c>
      <c r="C26" s="59"/>
      <c r="D26" s="59"/>
      <c r="E26" s="59"/>
      <c r="F26" s="62" t="n">
        <f aca="false">IFERROR(COUNTIF('Fiche de passage'!$R$12:$R$71,"Clôturée")/(COUNTIF('Fiche de passage'!$R$12:$R$71,"Ouverte")+COUNTIF('Fiche de passage'!$R$12:$R$71,"Clôturée")),"")</f>
        <v>0.333333333333333</v>
      </c>
      <c r="G26" s="62"/>
    </row>
    <row r="27" customFormat="false" ht="15" hidden="false" customHeight="false" outlineLevel="0" collapsed="false">
      <c r="A27" s="35"/>
    </row>
    <row r="28" customFormat="false" ht="15" hidden="false" customHeight="false" outlineLevel="0" collapsed="false">
      <c r="A28" s="35"/>
      <c r="B28" s="63" t="s">
        <v>88</v>
      </c>
      <c r="C28" s="63"/>
      <c r="D28" s="63"/>
      <c r="E28" s="63"/>
      <c r="F28" s="63"/>
      <c r="G28" s="63"/>
      <c r="H28" s="63"/>
      <c r="I28" s="63"/>
      <c r="J28" s="63"/>
      <c r="K28" s="63"/>
    </row>
  </sheetData>
  <mergeCells count="21">
    <mergeCell ref="B2:F2"/>
    <mergeCell ref="B3:H3"/>
    <mergeCell ref="B7:C7"/>
    <mergeCell ref="D7:E7"/>
    <mergeCell ref="F7:G7"/>
    <mergeCell ref="H7:I7"/>
    <mergeCell ref="J7:K7"/>
    <mergeCell ref="B8:C8"/>
    <mergeCell ref="D8:E8"/>
    <mergeCell ref="F8:G8"/>
    <mergeCell ref="H8:I8"/>
    <mergeCell ref="J8:K8"/>
    <mergeCell ref="B11:G11"/>
    <mergeCell ref="B23:G23"/>
    <mergeCell ref="B24:E24"/>
    <mergeCell ref="F24:G24"/>
    <mergeCell ref="B25:E25"/>
    <mergeCell ref="F25:G25"/>
    <mergeCell ref="B26:E26"/>
    <mergeCell ref="F26:G26"/>
    <mergeCell ref="B28:K28"/>
  </mergeCells>
  <conditionalFormatting sqref="F13:F20">
    <cfRule type="cellIs" priority="2" operator="greaterThanOrEqual" aboveAverage="0" equalAverage="0" bottom="0" percent="0" rank="0" text="" dxfId="0">
      <formula>0.9</formula>
    </cfRule>
    <cfRule type="cellIs" priority="3" operator="lessThan" aboveAverage="0" equalAverage="0" bottom="0" percent="0" rank="0" text="" dxfId="1">
      <formula>0.75</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4" min="3" style="0" width="14"/>
    <col collapsed="false" customWidth="true" hidden="false" outlineLevel="0" max="5" min="5" style="0" width="16"/>
    <col collapsed="false" customWidth="true" hidden="false" outlineLevel="0" max="6" min="6" style="0" width="14"/>
    <col collapsed="false" customWidth="true" hidden="false" outlineLevel="0" max="7" min="7" style="0" width="40"/>
  </cols>
  <sheetData>
    <row r="1" customFormat="false" ht="7.5" hidden="false" customHeight="true" outlineLevel="0" collapsed="false"/>
    <row r="2" customFormat="false" ht="15.75" hidden="false" customHeight="true" outlineLevel="0" collapsed="false">
      <c r="A2" s="35"/>
      <c r="B2" s="36" t="s">
        <v>89</v>
      </c>
      <c r="C2" s="36"/>
      <c r="D2" s="36"/>
      <c r="E2" s="36"/>
      <c r="F2" s="36"/>
      <c r="G2" s="36"/>
    </row>
    <row r="3" customFormat="false" ht="33.75" hidden="false" customHeight="true" outlineLevel="0" collapsed="false">
      <c r="A3" s="35"/>
      <c r="B3" s="37" t="s">
        <v>90</v>
      </c>
      <c r="C3" s="37"/>
      <c r="D3" s="37"/>
      <c r="E3" s="37"/>
      <c r="F3" s="37"/>
      <c r="G3" s="37"/>
    </row>
    <row r="4" customFormat="false" ht="6" hidden="false" customHeight="true" outlineLevel="0" collapsed="false">
      <c r="A4" s="35"/>
      <c r="B4" s="4"/>
      <c r="C4" s="4"/>
      <c r="D4" s="4"/>
      <c r="E4" s="4"/>
      <c r="F4" s="4"/>
      <c r="G4" s="4"/>
    </row>
    <row r="5" customFormat="false" ht="7.5" hidden="false" customHeight="true" outlineLevel="0" collapsed="false">
      <c r="A5" s="35"/>
    </row>
    <row r="6" customFormat="false" ht="15" hidden="false" customHeight="false" outlineLevel="0" collapsed="false">
      <c r="A6" s="35"/>
      <c r="B6" s="64" t="s">
        <v>91</v>
      </c>
      <c r="C6" s="64"/>
      <c r="D6" s="64"/>
      <c r="E6" s="64"/>
      <c r="F6" s="64"/>
      <c r="G6" s="64"/>
    </row>
    <row r="7" customFormat="false" ht="6" hidden="false" customHeight="true" outlineLevel="0" collapsed="false">
      <c r="A7" s="35"/>
    </row>
    <row r="8" customFormat="false" ht="15" hidden="false" customHeight="false" outlineLevel="0" collapsed="false">
      <c r="A8" s="35"/>
      <c r="B8" s="51" t="s">
        <v>92</v>
      </c>
      <c r="C8" s="51" t="s">
        <v>93</v>
      </c>
      <c r="D8" s="51" t="s">
        <v>94</v>
      </c>
      <c r="E8" s="51" t="s">
        <v>95</v>
      </c>
      <c r="F8" s="51" t="s">
        <v>96</v>
      </c>
      <c r="G8" s="51" t="s">
        <v>97</v>
      </c>
    </row>
    <row r="9" customFormat="false" ht="15" hidden="false" customHeight="false" outlineLevel="0" collapsed="false">
      <c r="A9" s="35"/>
      <c r="B9" s="22" t="s">
        <v>41</v>
      </c>
      <c r="C9" s="22" t="s">
        <v>42</v>
      </c>
      <c r="D9" s="22" t="s">
        <v>44</v>
      </c>
      <c r="E9" s="22" t="s">
        <v>63</v>
      </c>
      <c r="F9" s="22" t="s">
        <v>98</v>
      </c>
      <c r="G9" s="65" t="s">
        <v>43</v>
      </c>
    </row>
    <row r="10" customFormat="false" ht="15" hidden="false" customHeight="false" outlineLevel="0" collapsed="false">
      <c r="A10" s="35"/>
      <c r="B10" s="29" t="s">
        <v>46</v>
      </c>
      <c r="C10" s="29" t="s">
        <v>47</v>
      </c>
      <c r="D10" s="29" t="s">
        <v>49</v>
      </c>
      <c r="E10" s="29" t="s">
        <v>52</v>
      </c>
      <c r="F10" s="29" t="s">
        <v>20</v>
      </c>
      <c r="G10" s="66" t="s">
        <v>48</v>
      </c>
    </row>
    <row r="11" customFormat="false" ht="15" hidden="false" customHeight="false" outlineLevel="0" collapsed="false">
      <c r="A11" s="35"/>
      <c r="B11" s="22" t="s">
        <v>54</v>
      </c>
      <c r="C11" s="22" t="s">
        <v>55</v>
      </c>
      <c r="D11" s="22" t="s">
        <v>68</v>
      </c>
      <c r="F11" s="22" t="s">
        <v>99</v>
      </c>
      <c r="G11" s="65" t="s">
        <v>59</v>
      </c>
    </row>
    <row r="12" customFormat="false" ht="15" hidden="false" customHeight="false" outlineLevel="0" collapsed="false">
      <c r="A12" s="35"/>
      <c r="B12" s="29" t="s">
        <v>57</v>
      </c>
      <c r="C12" s="29" t="s">
        <v>58</v>
      </c>
      <c r="F12" s="29" t="s">
        <v>100</v>
      </c>
    </row>
    <row r="13" customFormat="false" ht="15" hidden="false" customHeight="false" outlineLevel="0" collapsed="false">
      <c r="A13" s="35"/>
      <c r="B13" s="22" t="s">
        <v>64</v>
      </c>
      <c r="C13" s="22" t="s">
        <v>65</v>
      </c>
      <c r="F13" s="22" t="s">
        <v>101</v>
      </c>
    </row>
    <row r="14" customFormat="false" ht="15" hidden="false" customHeight="false" outlineLevel="0" collapsed="false">
      <c r="A14" s="35"/>
      <c r="B14" s="29" t="s">
        <v>67</v>
      </c>
      <c r="C14" s="29" t="s">
        <v>102</v>
      </c>
    </row>
    <row r="15" customFormat="false" ht="15" hidden="false" customHeight="false" outlineLevel="0" collapsed="false">
      <c r="A15" s="35"/>
      <c r="B15" s="22" t="s">
        <v>103</v>
      </c>
    </row>
    <row r="16" customFormat="false" ht="15" hidden="false" customHeight="false" outlineLevel="0" collapsed="false">
      <c r="A16" s="35"/>
      <c r="B16" s="29" t="s">
        <v>104</v>
      </c>
    </row>
    <row r="17" customFormat="false" ht="15" hidden="false" customHeight="false" outlineLevel="0" collapsed="false">
      <c r="A17" s="35"/>
    </row>
    <row r="18" customFormat="false" ht="15" hidden="false" customHeight="false" outlineLevel="0" collapsed="false">
      <c r="A18" s="35"/>
    </row>
    <row r="19" customFormat="false" ht="15" hidden="false" customHeight="false" outlineLevel="0" collapsed="false">
      <c r="A19" s="35"/>
      <c r="B19" s="67" t="s">
        <v>105</v>
      </c>
      <c r="C19" s="67"/>
      <c r="D19" s="67"/>
      <c r="E19" s="67"/>
      <c r="F19" s="67"/>
      <c r="G19" s="67"/>
    </row>
    <row r="20" customFormat="false" ht="16.5" hidden="false" customHeight="true" outlineLevel="0" collapsed="false">
      <c r="A20" s="35"/>
      <c r="B20" s="68" t="s">
        <v>106</v>
      </c>
      <c r="C20" s="68"/>
      <c r="D20" s="68"/>
      <c r="E20" s="68"/>
      <c r="F20" s="68"/>
      <c r="G20" s="68"/>
    </row>
    <row r="21" customFormat="false" ht="16.5" hidden="false" customHeight="true" outlineLevel="0" collapsed="false">
      <c r="A21" s="35"/>
      <c r="B21" s="69" t="s">
        <v>107</v>
      </c>
      <c r="C21" s="69"/>
      <c r="D21" s="69"/>
      <c r="E21" s="69"/>
      <c r="F21" s="69"/>
      <c r="G21" s="69"/>
    </row>
    <row r="22" customFormat="false" ht="16.5" hidden="false" customHeight="true" outlineLevel="0" collapsed="false">
      <c r="A22" s="35"/>
      <c r="B22" s="68" t="s">
        <v>108</v>
      </c>
      <c r="C22" s="68"/>
      <c r="D22" s="68"/>
      <c r="E22" s="68"/>
      <c r="F22" s="68"/>
      <c r="G22" s="68"/>
    </row>
    <row r="23" customFormat="false" ht="16.5" hidden="false" customHeight="true" outlineLevel="0" collapsed="false">
      <c r="A23" s="35"/>
      <c r="B23" s="69" t="s">
        <v>109</v>
      </c>
      <c r="C23" s="69"/>
      <c r="D23" s="69"/>
      <c r="E23" s="69"/>
      <c r="F23" s="69"/>
      <c r="G23" s="69"/>
    </row>
    <row r="24" customFormat="false" ht="16.5" hidden="false" customHeight="true" outlineLevel="0" collapsed="false">
      <c r="A24" s="35"/>
      <c r="B24" s="68" t="s">
        <v>110</v>
      </c>
      <c r="C24" s="68"/>
      <c r="D24" s="68"/>
      <c r="E24" s="68"/>
      <c r="F24" s="68"/>
      <c r="G24" s="68"/>
    </row>
    <row r="25" customFormat="false" ht="16.5" hidden="false" customHeight="true" outlineLevel="0" collapsed="false">
      <c r="A25" s="35"/>
      <c r="B25" s="69" t="s">
        <v>111</v>
      </c>
      <c r="C25" s="69"/>
      <c r="D25" s="69"/>
      <c r="E25" s="69"/>
      <c r="F25" s="69"/>
      <c r="G25" s="69"/>
    </row>
    <row r="26" customFormat="false" ht="16.5" hidden="false" customHeight="true" outlineLevel="0" collapsed="false">
      <c r="A26" s="35"/>
      <c r="B26" s="68" t="s">
        <v>112</v>
      </c>
      <c r="C26" s="68"/>
      <c r="D26" s="68"/>
      <c r="E26" s="68"/>
      <c r="F26" s="68"/>
      <c r="G26" s="68"/>
    </row>
    <row r="27" customFormat="false" ht="16.5" hidden="false" customHeight="true" outlineLevel="0" collapsed="false">
      <c r="A27" s="35"/>
      <c r="B27" s="69" t="s">
        <v>113</v>
      </c>
      <c r="C27" s="69"/>
      <c r="D27" s="69"/>
      <c r="E27" s="69"/>
      <c r="F27" s="69"/>
      <c r="G27" s="69"/>
    </row>
  </sheetData>
  <mergeCells count="12">
    <mergeCell ref="B2:G2"/>
    <mergeCell ref="B3:G3"/>
    <mergeCell ref="B6:G6"/>
    <mergeCell ref="B19:G19"/>
    <mergeCell ref="B20:G20"/>
    <mergeCell ref="B21:G21"/>
    <mergeCell ref="B22:G22"/>
    <mergeCell ref="B23:G23"/>
    <mergeCell ref="B24:G24"/>
    <mergeCell ref="B25:G25"/>
    <mergeCell ref="B26:G26"/>
    <mergeCell ref="B27:G2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
    <col collapsed="false" customWidth="true" hidden="false" outlineLevel="0" max="3" min="3" style="0" width="110"/>
  </cols>
  <sheetData>
    <row r="1" customFormat="false" ht="7.5" hidden="false" customHeight="true" outlineLevel="0" collapsed="false"/>
    <row r="2" customFormat="false" ht="15.75" hidden="false" customHeight="true" outlineLevel="0" collapsed="false">
      <c r="A2" s="35"/>
      <c r="B2" s="70" t="s">
        <v>114</v>
      </c>
      <c r="C2" s="70"/>
    </row>
    <row r="3" customFormat="false" ht="36" hidden="false" customHeight="true" outlineLevel="0" collapsed="false">
      <c r="A3" s="35"/>
      <c r="B3" s="71" t="s">
        <v>115</v>
      </c>
      <c r="C3" s="71"/>
    </row>
    <row r="4" customFormat="false" ht="6" hidden="false" customHeight="true" outlineLevel="0" collapsed="false">
      <c r="A4" s="35"/>
      <c r="B4" s="4"/>
      <c r="C4" s="4"/>
    </row>
    <row r="5" customFormat="false" ht="15" hidden="false" customHeight="false" outlineLevel="0" collapsed="false">
      <c r="A5" s="35"/>
    </row>
    <row r="6" customFormat="false" ht="57.75" hidden="false" customHeight="true" outlineLevel="0" collapsed="false">
      <c r="A6" s="35"/>
      <c r="B6" s="72" t="s">
        <v>116</v>
      </c>
      <c r="C6" s="72"/>
    </row>
    <row r="7" customFormat="false" ht="15" hidden="false" customHeight="false" outlineLevel="0" collapsed="false">
      <c r="A7" s="35"/>
    </row>
    <row r="8" customFormat="false" ht="24" hidden="false" customHeight="true" outlineLevel="0" collapsed="false">
      <c r="A8" s="35"/>
      <c r="B8" s="73" t="s">
        <v>117</v>
      </c>
      <c r="C8" s="73"/>
    </row>
    <row r="9" customFormat="false" ht="36" hidden="false" customHeight="true" outlineLevel="0" collapsed="false">
      <c r="A9" s="35"/>
      <c r="B9" s="74" t="s">
        <v>118</v>
      </c>
      <c r="C9" s="75" t="s">
        <v>119</v>
      </c>
    </row>
    <row r="10" customFormat="false" ht="33.75" hidden="false" customHeight="true" outlineLevel="0" collapsed="false">
      <c r="A10" s="35"/>
      <c r="B10" s="74" t="s">
        <v>120</v>
      </c>
      <c r="C10" s="75" t="s">
        <v>121</v>
      </c>
    </row>
    <row r="11" customFormat="false" ht="36" hidden="false" customHeight="true" outlineLevel="0" collapsed="false">
      <c r="A11" s="35"/>
      <c r="B11" s="74" t="s">
        <v>122</v>
      </c>
      <c r="C11" s="75" t="s">
        <v>123</v>
      </c>
    </row>
    <row r="12" customFormat="false" ht="42" hidden="false" customHeight="true" outlineLevel="0" collapsed="false">
      <c r="A12" s="35"/>
      <c r="B12" s="74" t="s">
        <v>124</v>
      </c>
      <c r="C12" s="75" t="s">
        <v>125</v>
      </c>
    </row>
    <row r="13" customFormat="false" ht="36" hidden="false" customHeight="true" outlineLevel="0" collapsed="false">
      <c r="A13" s="35"/>
      <c r="B13" s="74" t="s">
        <v>126</v>
      </c>
      <c r="C13" s="75" t="s">
        <v>127</v>
      </c>
    </row>
    <row r="14" customFormat="false" ht="37.5" hidden="false" customHeight="true" outlineLevel="0" collapsed="false">
      <c r="A14" s="35"/>
      <c r="B14" s="74" t="s">
        <v>128</v>
      </c>
      <c r="C14" s="75" t="s">
        <v>129</v>
      </c>
    </row>
    <row r="15" customFormat="false" ht="15" hidden="false" customHeight="false" outlineLevel="0" collapsed="false">
      <c r="A15" s="35"/>
    </row>
    <row r="16" customFormat="false" ht="24" hidden="false" customHeight="true" outlineLevel="0" collapsed="false">
      <c r="A16" s="35"/>
      <c r="B16" s="73" t="s">
        <v>130</v>
      </c>
      <c r="C16" s="73"/>
    </row>
    <row r="17" customFormat="false" ht="21.75" hidden="false" customHeight="true" outlineLevel="0" collapsed="false">
      <c r="A17" s="35"/>
      <c r="B17" s="76"/>
      <c r="C17" s="77" t="s">
        <v>131</v>
      </c>
    </row>
    <row r="18" customFormat="false" ht="21.75" hidden="false" customHeight="true" outlineLevel="0" collapsed="false">
      <c r="A18" s="35"/>
      <c r="B18" s="78"/>
      <c r="C18" s="77" t="s">
        <v>132</v>
      </c>
    </row>
    <row r="19" customFormat="false" ht="21.75" hidden="false" customHeight="true" outlineLevel="0" collapsed="false">
      <c r="A19" s="35"/>
      <c r="B19" s="79"/>
      <c r="C19" s="77" t="s">
        <v>133</v>
      </c>
    </row>
    <row r="20" customFormat="false" ht="15" hidden="false" customHeight="false" outlineLevel="0" collapsed="false">
      <c r="A20" s="35"/>
    </row>
    <row r="21" customFormat="false" ht="24" hidden="false" customHeight="true" outlineLevel="0" collapsed="false">
      <c r="A21" s="35"/>
      <c r="B21" s="73" t="s">
        <v>134</v>
      </c>
      <c r="C21" s="73"/>
    </row>
    <row r="22" customFormat="false" ht="27.75" hidden="false" customHeight="true" outlineLevel="0" collapsed="false">
      <c r="A22" s="35"/>
      <c r="B22" s="72" t="s">
        <v>135</v>
      </c>
      <c r="C22" s="72"/>
    </row>
    <row r="23" customFormat="false" ht="39.75" hidden="false" customHeight="true" outlineLevel="0" collapsed="false">
      <c r="A23" s="35"/>
      <c r="B23" s="72" t="s">
        <v>136</v>
      </c>
      <c r="C23" s="72"/>
    </row>
    <row r="24" customFormat="false" ht="27.75" hidden="false" customHeight="true" outlineLevel="0" collapsed="false">
      <c r="A24" s="35"/>
      <c r="B24" s="72" t="s">
        <v>137</v>
      </c>
      <c r="C24" s="72"/>
    </row>
  </sheetData>
  <mergeCells count="9">
    <mergeCell ref="B2:C2"/>
    <mergeCell ref="B3:C3"/>
    <mergeCell ref="B6:C6"/>
    <mergeCell ref="B8:C8"/>
    <mergeCell ref="B16:C16"/>
    <mergeCell ref="B21:C21"/>
    <mergeCell ref="B22:C22"/>
    <mergeCell ref="B23:C23"/>
    <mergeCell ref="B24:C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2026-09-26T06:00:56Z</dcterms:created>
  <dc:creator>openpyxl</dc:creator>
  <dc:description/>
  <dc:language>en-US</dc:language>
  <cp:lastModifiedBy/>
  <dcterms:modified xsi:type="dcterms:W3CDTF">2026-09-26T06:00:57Z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